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060" windowWidth="19185" windowHeight="6105" tabRatio="906"/>
  </bookViews>
  <sheets>
    <sheet name="Introduction" sheetId="5" r:id="rId1"/>
    <sheet name="A. HTT General" sheetId="8" r:id="rId2"/>
    <sheet name="B1. HTT Mortgage Assets" sheetId="9" r:id="rId3"/>
    <sheet name="C. HTT Harmonised Glossary" sheetId="12" r:id="rId4"/>
    <sheet name="E. Optional ECB-ECAIs data" sheetId="18" r:id="rId5"/>
    <sheet name="Disclaimer" sheetId="19" r:id="rId6"/>
  </sheets>
  <definedNames>
    <definedName name="_xlnm._FilterDatabase" localSheetId="2" hidden="1">'B1. HTT Mortgage Assets'!$A$11:$D$187</definedName>
    <definedName name="acceptable_use_policy" localSheetId="5">Disclaimer!#REF!</definedName>
    <definedName name="general_tc" localSheetId="5">Disclaimer!$A$61</definedName>
    <definedName name="_xlnm.Print_Area" localSheetId="1">'A. HTT General'!$A$1:$G$365</definedName>
    <definedName name="_xlnm.Print_Area" localSheetId="2">'B1. HTT Mortgage Assets'!$A$1:$G$387</definedName>
    <definedName name="_xlnm.Print_Area" localSheetId="3">'C. HTT Harmonised Glossary'!$A$1:$C$37</definedName>
    <definedName name="_xlnm.Print_Area" localSheetId="5">Disclaimer!$A$1:$A$170</definedName>
    <definedName name="_xlnm.Print_Area" localSheetId="4">'E. Optional ECB-ECAIs data'!$A$2:$G$72</definedName>
    <definedName name="_xlnm.Print_Area" localSheetId="0">Introduction!$B$2:$J$34</definedName>
    <definedName name="_xlnm.Print_Titles" localSheetId="5">Disclaimer!$2:$2</definedName>
    <definedName name="privacy_policy" localSheetId="5">Disclaimer!$A$136</definedName>
  </definedNames>
  <calcPr calcId="145621"/>
</workbook>
</file>

<file path=xl/calcChain.xml><?xml version="1.0" encoding="utf-8"?>
<calcChain xmlns="http://schemas.openxmlformats.org/spreadsheetml/2006/main">
  <c r="C312" i="8" l="1"/>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F303" i="9" l="1"/>
  <c r="F299" i="9"/>
  <c r="F162" i="8"/>
  <c r="F158" i="8"/>
  <c r="F154" i="8"/>
  <c r="F149" i="8"/>
  <c r="F145" i="8"/>
  <c r="F161" i="8"/>
  <c r="F157" i="8"/>
  <c r="F152" i="8"/>
  <c r="F148" i="8"/>
  <c r="F144" i="8"/>
  <c r="F140" i="8"/>
  <c r="F141" i="8"/>
  <c r="F160" i="8"/>
  <c r="F156" i="8"/>
  <c r="F151" i="8"/>
  <c r="F147" i="8"/>
  <c r="F143" i="8"/>
  <c r="F139" i="8"/>
  <c r="F159" i="8"/>
  <c r="F155" i="8"/>
  <c r="F150" i="8"/>
  <c r="F146" i="8"/>
  <c r="F142" i="8"/>
  <c r="F138" i="8"/>
  <c r="G132" i="8"/>
  <c r="G136" i="8"/>
  <c r="G129" i="8"/>
  <c r="G133" i="8"/>
  <c r="G128" i="8"/>
  <c r="G130" i="8"/>
  <c r="G134" i="8"/>
  <c r="G131" i="8"/>
  <c r="G135" i="8"/>
  <c r="F96" i="8"/>
  <c r="F99" i="8"/>
  <c r="F95" i="8"/>
  <c r="F98" i="8"/>
  <c r="F94" i="8"/>
  <c r="F97" i="8"/>
  <c r="F54" i="8"/>
  <c r="F56" i="8"/>
  <c r="F61" i="8"/>
  <c r="F55" i="8"/>
  <c r="F62" i="8"/>
  <c r="F63" i="8"/>
  <c r="F64" i="8"/>
  <c r="F60" i="8"/>
  <c r="F59"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<sst xmlns="http://schemas.openxmlformats.org/spreadsheetml/2006/main" count="2006" uniqueCount="1390">
  <si>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</si>
  <si>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</si>
  <si>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</si>
  <si>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</si>
  <si>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</si>
  <si>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</si>
  <si>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</si>
  <si>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</si>
  <si>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</si>
  <si>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</si>
  <si>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</si>
  <si>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</si>
  <si>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</si>
  <si>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</si>
  <si>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</si>
  <si>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</si>
  <si>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</si>
  <si>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</si>
  <si>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</si>
  <si>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</si>
  <si>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Reporting in Domestic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</si>
  <si>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</si>
  <si>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</si>
  <si>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</si>
  <si>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</si>
  <si>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</si>
  <si>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</si>
  <si>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</si>
  <si>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</si>
  <si>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</si>
  <si>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</si>
  <si>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</si>
  <si>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</si>
  <si>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</si>
  <si>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</si>
  <si>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</si>
  <si>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</si>
  <si>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</si>
  <si>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</si>
  <si>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</si>
  <si>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</si>
  <si>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</si>
  <si>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</si>
  <si>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</si>
  <si>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</si>
  <si>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</si>
  <si>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</si>
  <si>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</si>
  <si>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</si>
  <si>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</si>
  <si>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</si>
  <si>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</si>
  <si>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</si>
  <si>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</si>
  <si>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</si>
  <si>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</si>
  <si>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</si>
  <si>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</si>
  <si>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</si>
  <si>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</si>
  <si>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</si>
  <si>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</si>
  <si>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</si>
  <si>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</si>
  <si>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</si>
  <si>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</si>
  <si>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</si>
  <si>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</si>
  <si>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</si>
  <si>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</si>
  <si>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</si>
  <si>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</si>
  <si>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</si>
  <si>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</si>
  <si>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</si>
  <si>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</si>
  <si>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</si>
  <si>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</si>
  <si>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</si>
  <si>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</si>
  <si>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</si>
  <si>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</si>
  <si>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</si>
  <si>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</si>
  <si>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</si>
  <si>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</si>
  <si>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</si>
  <si>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</si>
  <si>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</si>
  <si>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</si>
  <si>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</si>
  <si>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</si>
  <si>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</si>
  <si>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</si>
  <si>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</si>
  <si>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</si>
  <si>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</si>
  <si>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</si>
  <si>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</si>
  <si>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</si>
  <si>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</si>
  <si>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</si>
  <si>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</si>
  <si>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</si>
  <si>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</si>
  <si>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</si>
  <si>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</si>
  <si>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</si>
  <si>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</si>
  <si>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</si>
  <si>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</si>
  <si>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</si>
  <si>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</si>
  <si>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</si>
  <si>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</si>
  <si>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</si>
  <si>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</si>
  <si>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</si>
  <si>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</si>
  <si>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</si>
  <si>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</si>
  <si>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</si>
  <si>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</si>
  <si>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</si>
  <si>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</si>
  <si>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</si>
  <si>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</si>
  <si>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</si>
  <si>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</si>
  <si>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</si>
  <si>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</si>
  <si>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</si>
  <si>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</si>
  <si>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</si>
  <si>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</si>
  <si>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</si>
  <si>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</si>
  <si>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</si>
  <si>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</si>
  <si>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</si>
  <si>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</si>
  <si>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</si>
  <si>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</si>
  <si>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</si>
  <si>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</si>
  <si>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</si>
  <si>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</si>
  <si>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</si>
  <si>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</si>
  <si>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</si>
  <si>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</si>
  <si>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</si>
  <si>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</si>
  <si>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</si>
  <si>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</si>
  <si>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</si>
  <si>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</si>
  <si>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</si>
  <si>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</si>
  <si>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</si>
  <si>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</si>
  <si>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</si>
  <si>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</si>
  <si>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</si>
  <si>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</si>
  <si>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</si>
  <si>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</si>
  <si>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</si>
  <si>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</si>
  <si>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</si>
  <si>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</si>
  <si>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</si>
  <si>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</si>
  <si>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</si>
  <si>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</si>
  <si>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</si>
  <si>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</si>
  <si>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</si>
  <si>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</si>
  <si>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</si>
  <si>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</si>
  <si>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</si>
  <si>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</si>
  <si>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</si>
  <si>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</si>
  <si>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</si>
  <si>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</si>
  <si>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</si>
  <si>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</si>
  <si>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</si>
  <si>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</si>
  <si>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</si>
  <si>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</si>
  <si>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</si>
  <si>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</si>
  <si>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</si>
  <si>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</si>
  <si>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</si>
  <si>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</si>
  <si>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</si>
  <si>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</si>
  <si>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</si>
  <si>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</si>
  <si>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</si>
  <si>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</si>
  <si>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</si>
  <si>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</si>
  <si>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</si>
  <si>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</si>
  <si>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</si>
  <si>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</si>
  <si>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</si>
  <si>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</si>
  <si>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</si>
  <si>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</si>
  <si>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</si>
  <si>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</si>
  <si>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</si>
  <si>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</si>
  <si>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</si>
  <si>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</si>
  <si>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</si>
  <si>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</si>
  <si>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</si>
  <si>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</si>
  <si>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</si>
  <si>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</si>
  <si>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</si>
  <si>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</si>
  <si>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</si>
  <si>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</si>
  <si>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</si>
  <si>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</si>
  <si>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</si>
  <si>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</si>
  <si>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</si>
  <si>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</si>
  <si>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</si>
  <si>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</si>
  <si>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</si>
  <si>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</si>
  <si>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</si>
  <si>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</si>
  <si>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</si>
  <si>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</si>
  <si>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</si>
  <si>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</si>
  <si>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</si>
  <si>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</si>
  <si>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</si>
  <si>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</si>
  <si>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</si>
  <si>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</si>
  <si>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</si>
  <si>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</si>
  <si>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</si>
  <si>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</si>
  <si>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</si>
  <si>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</si>
  <si>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</si>
  <si>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</si>
  <si>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</si>
  <si>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</si>
  <si>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</si>
  <si>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</si>
  <si>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</si>
  <si>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</si>
  <si>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</si>
  <si>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</si>
  <si>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</si>
  <si>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</si>
  <si>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</si>
  <si>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</si>
  <si>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</si>
  <si>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</si>
  <si>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</si>
  <si>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</si>
  <si>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</si>
  <si>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</si>
  <si>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</si>
  <si>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</si>
  <si>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</si>
  <si>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</si>
  <si>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</si>
  <si>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</si>
  <si>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</si>
  <si>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</si>
  <si>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</si>
  <si>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</si>
  <si>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</si>
  <si>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</si>
  <si>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</si>
  <si>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</si>
  <si>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</si>
  <si>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</si>
  <si>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</si>
  <si>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</si>
  <si>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</si>
  <si>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</si>
  <si>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</si>
  <si>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</si>
  <si>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</si>
  <si>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</si>
  <si>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</si>
  <si>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</si>
  <si>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</si>
  <si>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</si>
  <si>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</si>
  <si>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</si>
  <si>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</si>
  <si>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</si>
  <si>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</si>
  <si>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</si>
  <si>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</si>
  <si>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</si>
  <si>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</si>
  <si>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</si>
  <si>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</si>
  <si>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</si>
  <si>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</si>
  <si>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</si>
  <si>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</si>
  <si>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</si>
  <si>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</si>
  <si>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</si>
  <si>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</si>
  <si>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</si>
  <si>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</si>
  <si>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</si>
  <si>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</si>
  <si>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</si>
  <si>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</si>
  <si>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</si>
  <si>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</si>
  <si>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</si>
  <si>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</si>
  <si>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</si>
  <si>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</si>
  <si>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</si>
  <si>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</si>
  <si>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</si>
  <si>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</si>
  <si>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</si>
  <si>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</si>
  <si>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</si>
  <si>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</si>
  <si>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</si>
  <si>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</si>
  <si>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</si>
  <si>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</si>
  <si>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</si>
  <si>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</si>
  <si>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</si>
  <si>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</si>
  <si>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</si>
  <si>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</si>
  <si>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</si>
  <si>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</si>
  <si>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</si>
  <si>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</si>
  <si>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</si>
  <si>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</si>
  <si>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</si>
  <si>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</si>
  <si>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</si>
  <si>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</si>
  <si>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</si>
  <si>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</si>
  <si>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</si>
  <si>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</si>
  <si>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</si>
  <si>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</si>
  <si>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</si>
  <si>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</si>
  <si>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</si>
  <si>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</si>
  <si>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</si>
  <si>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</si>
  <si>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</si>
  <si>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</si>
  <si>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</si>
  <si>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</si>
  <si>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</si>
  <si>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</si>
  <si>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</si>
  <si>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</si>
  <si>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</si>
  <si>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</si>
  <si>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</si>
  <si>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</si>
  <si>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</si>
  <si>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</si>
  <si>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</si>
  <si>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</si>
  <si>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</si>
  <si>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</si>
  <si>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</si>
  <si>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</si>
  <si>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</si>
  <si>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</si>
  <si>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</si>
  <si>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</si>
  <si>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</si>
  <si>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</si>
  <si>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</si>
  <si>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</si>
  <si>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</si>
  <si>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</si>
  <si>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</si>
  <si>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</si>
  <si>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</si>
  <si>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</si>
  <si>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</si>
  <si>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</si>
  <si>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</si>
  <si>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</si>
  <si>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</si>
  <si>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</si>
  <si>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</si>
  <si>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</si>
  <si>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</si>
  <si>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</si>
  <si>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</si>
  <si>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</si>
  <si>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</si>
  <si>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</si>
  <si>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</si>
  <si>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</si>
  <si>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</si>
  <si>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</si>
  <si>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</si>
  <si>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</si>
  <si>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</si>
  <si>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</si>
  <si>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</si>
  <si>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</si>
  <si>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</si>
  <si>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</si>
  <si>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</si>
  <si>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</si>
  <si>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</si>
  <si>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</si>
  <si>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</si>
  <si>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</si>
  <si>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</si>
  <si>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</si>
  <si>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</si>
  <si>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</si>
  <si>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</si>
  <si>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</si>
  <si>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</si>
  <si>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</si>
  <si>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</si>
  <si>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</si>
  <si>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</si>
  <si>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</si>
  <si>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</si>
  <si>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</si>
  <si>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</si>
  <si>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</si>
  <si>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</si>
  <si>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</si>
  <si>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</si>
  <si>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</si>
  <si>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</si>
  <si>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</si>
  <si>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</si>
  <si>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</si>
  <si>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</si>
  <si>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</si>
  <si>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</si>
  <si>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</si>
  <si>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</si>
  <si>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</si>
  <si>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</si>
  <si>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</si>
  <si>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</si>
  <si>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</si>
  <si>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</si>
  <si>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</si>
  <si>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</si>
  <si>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</si>
  <si>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</si>
  <si>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</si>
  <si>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</si>
  <si>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</si>
  <si>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</si>
  <si>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</si>
  <si>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</si>
  <si>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</si>
  <si>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</si>
  <si>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</si>
  <si>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</si>
  <si>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</si>
  <si>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</si>
  <si>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</si>
  <si>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</si>
  <si>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</si>
  <si>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</si>
  <si>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</si>
  <si>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</si>
  <si>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</si>
  <si>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</si>
  <si>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</si>
  <si>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</si>
  <si>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</si>
  <si>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</si>
  <si>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</si>
  <si>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</si>
  <si>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</si>
  <si>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</si>
  <si>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</si>
  <si>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</si>
  <si>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</si>
  <si>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</si>
  <si>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</si>
  <si>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</si>
  <si>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</si>
  <si>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</si>
  <si>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</si>
  <si>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</si>
  <si>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</si>
  <si>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</si>
  <si>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</si>
  <si>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</si>
  <si>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</si>
  <si>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</si>
  <si>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</si>
  <si>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</si>
  <si>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</si>
  <si>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</si>
  <si>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</si>
  <si>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</si>
  <si>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</si>
  <si>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</si>
  <si>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</si>
  <si>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</si>
  <si>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</si>
  <si>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</si>
  <si>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</si>
  <si>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</si>
  <si>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</si>
  <si>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</si>
  <si>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</si>
  <si>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</si>
  <si>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</si>
  <si>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</si>
  <si>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</si>
  <si>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</si>
  <si>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</si>
  <si>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</si>
  <si>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</si>
  <si>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</si>
  <si>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</si>
  <si>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</si>
  <si>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</si>
  <si>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</si>
  <si>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</si>
  <si>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</si>
  <si>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</si>
  <si>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</si>
  <si>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</si>
  <si>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</si>
  <si>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</si>
  <si>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</si>
  <si>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</si>
  <si>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</si>
  <si>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</si>
  <si>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</si>
  <si>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</si>
  <si>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</si>
  <si>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</si>
  <si>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</si>
  <si>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</si>
  <si>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</si>
  <si>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</si>
  <si>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</si>
  <si>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</si>
  <si>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</si>
  <si>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</si>
  <si>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</si>
  <si>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</si>
  <si>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</si>
  <si>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</si>
  <si>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</si>
  <si>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</si>
  <si>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</si>
  <si>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</si>
  <si>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</si>
  <si>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</si>
  <si>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</si>
  <si>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</si>
  <si>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</si>
  <si>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</si>
  <si>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</si>
  <si>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</si>
  <si>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</si>
  <si>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</si>
  <si>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</si>
  <si>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</si>
  <si>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</si>
  <si>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</si>
  <si>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</si>
  <si>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</si>
  <si>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</si>
  <si>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</si>
  <si>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</si>
  <si>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</si>
  <si>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</si>
  <si>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</si>
  <si>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</si>
  <si>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</si>
  <si>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</si>
  <si>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</si>
  <si>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</si>
  <si>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</si>
  <si>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</si>
  <si>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</si>
  <si>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</si>
  <si>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</si>
  <si>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</si>
  <si>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</si>
  <si>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</si>
  <si>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</si>
  <si>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</si>
  <si>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</si>
  <si>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</si>
  <si>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</si>
  <si>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</si>
  <si>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</si>
  <si>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</si>
  <si>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</si>
  <si>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</si>
  <si>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</si>
  <si>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</si>
  <si>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</si>
  <si>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</si>
  <si>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</si>
  <si>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</si>
  <si>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</si>
  <si>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</si>
  <si>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</si>
  <si>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</si>
  <si>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</si>
  <si>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</si>
  <si>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</si>
  <si>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</si>
  <si>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</si>
  <si>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</si>
  <si>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</si>
  <si>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</si>
  <si>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</si>
  <si>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</si>
  <si>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</si>
  <si>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</si>
  <si>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</si>
  <si>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</si>
  <si>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</si>
  <si>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</si>
  <si>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</si>
  <si>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</si>
  <si>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</si>
  <si>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</si>
  <si>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</si>
  <si>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</si>
  <si>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</si>
  <si>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</si>
  <si>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</si>
  <si>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</si>
  <si>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</si>
  <si>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</si>
  <si>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</si>
  <si>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</si>
  <si>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</si>
  <si>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</si>
  <si>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</si>
  <si>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</si>
  <si>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</si>
  <si>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</si>
  <si>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</si>
  <si>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</si>
  <si>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</si>
  <si>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</si>
  <si>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</si>
  <si>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</si>
  <si>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</si>
  <si>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</si>
  <si>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</si>
  <si>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</si>
  <si>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</si>
  <si>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</si>
  <si>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</si>
  <si>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</si>
  <si>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</si>
  <si>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</si>
  <si>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</si>
  <si>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</si>
  <si>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</si>
  <si>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</si>
  <si>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</si>
  <si>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</si>
  <si>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</si>
  <si>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</si>
  <si>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</si>
  <si>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</si>
  <si>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</si>
  <si>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</si>
  <si>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</si>
  <si>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</si>
  <si>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</si>
  <si>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</si>
  <si>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</si>
  <si>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</si>
  <si>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</si>
  <si>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</si>
  <si>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</si>
  <si>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</si>
  <si>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</si>
  <si>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</si>
  <si>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</si>
  <si>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</si>
  <si>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</si>
  <si>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</si>
  <si>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</si>
  <si>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</si>
  <si>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</si>
  <si>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</si>
  <si>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</si>
  <si>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</si>
  <si>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</si>
  <si>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</si>
  <si>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</si>
  <si>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</si>
  <si>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</si>
  <si>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</si>
  <si>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</si>
  <si>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</si>
  <si>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</si>
  <si>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</si>
  <si>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</si>
  <si>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</si>
  <si>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</si>
  <si>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</si>
  <si>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</si>
  <si>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</si>
  <si>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</si>
  <si>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</si>
  <si>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</si>
  <si>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</si>
  <si>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</si>
  <si>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</si>
  <si>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</si>
  <si>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</si>
  <si>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</si>
  <si>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</si>
  <si>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</si>
  <si>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</si>
  <si>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</si>
  <si>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</si>
  <si>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</si>
  <si>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</si>
  <si>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</si>
  <si>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</si>
  <si>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</si>
  <si>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</si>
  <si>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</si>
  <si>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</si>
  <si>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</si>
  <si>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</si>
  <si>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</si>
  <si>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</si>
  <si>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</si>
  <si>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</si>
  <si>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</si>
  <si>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</si>
  <si>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</si>
  <si>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</si>
  <si>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</si>
  <si>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</si>
  <si>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</si>
  <si>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</si>
  <si>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</si>
  <si>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</si>
  <si>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</si>
  <si>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</si>
  <si>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</si>
  <si>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</si>
  <si>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</si>
  <si>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</si>
  <si>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</si>
  <si>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</si>
  <si>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</si>
  <si>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</si>
  <si>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</si>
  <si>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</si>
  <si>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</si>
  <si>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</si>
  <si>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</si>
  <si>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</si>
  <si>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</si>
  <si>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</si>
  <si>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</si>
  <si>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</si>
  <si>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</si>
  <si>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</si>
  <si>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</si>
  <si>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</si>
  <si>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</si>
  <si>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</si>
  <si>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</si>
  <si>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</si>
  <si>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</si>
  <si>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</si>
  <si>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</si>
  <si>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</si>
  <si>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</si>
  <si>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</si>
  <si>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</si>
  <si>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</si>
  <si>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</si>
  <si>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</si>
  <si>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</si>
  <si>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</si>
  <si>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</si>
  <si>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</si>
  <si>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</si>
  <si>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</si>
  <si>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</si>
  <si>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</si>
  <si>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</si>
  <si>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</si>
  <si>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</si>
  <si>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</si>
  <si>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</si>
  <si>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</si>
  <si>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</si>
  <si>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</si>
  <si>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</si>
  <si>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</si>
  <si>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</si>
  <si>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</si>
  <si>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</si>
  <si>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</si>
  <si>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</si>
  <si>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</si>
  <si>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</si>
  <si>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</si>
  <si>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</si>
  <si>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</si>
  <si>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</si>
  <si>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</si>
  <si>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</si>
  <si>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</si>
  <si>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</si>
  <si>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</si>
  <si>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</si>
  <si>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</si>
  <si>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</si>
  <si>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</si>
  <si>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</si>
  <si>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</si>
  <si>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</si>
  <si>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</si>
  <si>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</si>
  <si>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</si>
  <si>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</si>
  <si>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</si>
  <si>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</si>
  <si>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</si>
  <si>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</si>
  <si>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</si>
  <si>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</si>
  <si>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</si>
  <si>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</si>
  <si>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</si>
  <si>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</si>
  <si>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</si>
  <si>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</si>
  <si>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</si>
  <si>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</si>
  <si>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</si>
  <si>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</si>
  <si>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</si>
  <si>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</si>
  <si>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</si>
  <si>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</si>
  <si>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</si>
  <si>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</si>
  <si>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</si>
  <si>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</si>
  <si>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</si>
  <si>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</si>
  <si>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</si>
  <si>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</si>
  <si>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</si>
  <si>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</si>
  <si>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</si>
  <si>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</si>
  <si>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</si>
  <si>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</si>
  <si>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</si>
  <si>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</si>
  <si>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</si>
  <si>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</si>
  <si>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</si>
  <si>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</si>
  <si>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</si>
  <si>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</si>
  <si>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</si>
  <si>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</si>
  <si>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</si>
  <si>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</si>
  <si>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</si>
  <si>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</si>
  <si>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</si>
  <si>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</si>
  <si>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</si>
  <si>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</si>
  <si>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</si>
  <si>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</si>
  <si>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</si>
  <si>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</si>
  <si>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</si>
  <si>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</si>
  <si>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</si>
  <si>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</si>
  <si>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</si>
  <si>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</si>
  <si>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</si>
  <si>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</si>
  <si>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</si>
  <si>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</si>
  <si>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</si>
  <si>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</si>
  <si>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</si>
  <si>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</si>
  <si>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</si>
  <si>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</si>
  <si>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</si>
  <si>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</si>
  <si>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</si>
  <si>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</si>
  <si>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</si>
  <si>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</si>
  <si>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</si>
  <si>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</si>
  <si>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</si>
  <si>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</si>
  <si>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</si>
  <si>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</si>
  <si>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</si>
  <si>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</si>
  <si>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</si>
  <si>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</si>
  <si>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</si>
  <si>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</si>
  <si>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</si>
  <si>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</si>
  <si>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</si>
  <si>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</si>
  <si>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</si>
  <si>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</si>
  <si>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</si>
  <si>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</si>
  <si>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</si>
  <si>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</si>
  <si>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</si>
  <si>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</si>
  <si>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</si>
  <si>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</si>
  <si>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</si>
  <si>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</si>
  <si>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</si>
  <si>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</si>
  <si>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</si>
  <si>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</si>
  <si>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</si>
  <si>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</si>
  <si>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</si>
  <si>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</si>
  <si>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</si>
  <si>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</si>
  <si>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</si>
  <si>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</si>
  <si>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</si>
  <si>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</si>
  <si>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</si>
  <si>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</si>
  <si>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</si>
  <si>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</si>
  <si>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</si>
  <si>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</si>
  <si>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</si>
  <si>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</si>
  <si>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</si>
  <si>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</si>
  <si>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</si>
  <si>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</si>
  <si>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</si>
  <si>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</si>
  <si>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</si>
  <si>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</si>
  <si>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</si>
  <si>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</si>
  <si>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</si>
  <si>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</si>
  <si>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</si>
  <si>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</si>
  <si>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</si>
  <si>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</si>
  <si>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</si>
  <si>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</si>
  <si>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</si>
  <si>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</si>
  <si>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</si>
  <si>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</si>
  <si>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</si>
  <si>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</si>
  <si>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</si>
  <si>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</si>
  <si>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</si>
  <si>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</si>
  <si>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</si>
  <si>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</si>
  <si>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</si>
  <si>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</si>
  <si>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</si>
  <si>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</si>
  <si>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</si>
  <si>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</si>
  <si>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</si>
  <si>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</si>
  <si>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</si>
  <si>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</si>
  <si>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</si>
  <si>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</si>
  <si>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</si>
  <si>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</si>
  <si>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</si>
  <si>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</si>
  <si>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</si>
  <si>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</si>
  <si>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</si>
  <si>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</si>
  <si>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</si>
  <si>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</si>
  <si>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</si>
  <si>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</si>
  <si>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</si>
  <si>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</si>
  <si>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</si>
  <si>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</si>
  <si>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</si>
  <si>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</si>
  <si>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</si>
  <si>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</si>
  <si>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</si>
  <si>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</si>
  <si>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</si>
  <si>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</si>
  <si>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</si>
  <si>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</si>
  <si>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</si>
  <si>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</si>
  <si>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</si>
  <si>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</si>
  <si>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</si>
  <si>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</si>
  <si>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</si>
  <si>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</si>
  <si>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</si>
  <si>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</si>
  <si>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</si>
  <si>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</si>
  <si>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</si>
  <si>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</si>
  <si>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</si>
  <si>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</si>
  <si>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</si>
  <si>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</si>
  <si>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</si>
  <si>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</si>
  <si>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</si>
  <si>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</si>
  <si>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</si>
  <si>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</si>
  <si>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</si>
  <si>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</si>
  <si>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</si>
  <si>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</si>
  <si>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</si>
  <si>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</si>
  <si>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</si>
  <si>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</si>
  <si>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</si>
  <si>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</si>
  <si>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</si>
  <si>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</si>
  <si>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</si>
  <si>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</si>
  <si>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</si>
  <si>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</si>
  <si>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</si>
  <si>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</si>
  <si>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</si>
  <si>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</si>
  <si>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</si>
  <si>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</si>
  <si>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</si>
  <si>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</si>
  <si>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</si>
  <si>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</si>
  <si>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</si>
  <si>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</si>
  <si>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</si>
  <si>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</si>
  <si>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</si>
  <si>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</si>
  <si>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</si>
  <si>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</si>
  <si>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</si>
  <si>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</si>
  <si>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</si>
  <si>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</si>
  <si>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</si>
  <si>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</si>
  <si>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</si>
  <si>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</si>
  <si>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</si>
  <si>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</si>
  <si>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</si>
  <si>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</si>
  <si>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</si>
  <si>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</si>
  <si>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</si>
  <si>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</si>
  <si>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</si>
  <si>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</si>
  <si>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</si>
  <si>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</si>
  <si>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</si>
  <si>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</si>
  <si>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</si>
  <si>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</si>
  <si>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</si>
  <si>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</si>
  <si>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</si>
  <si>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</si>
  <si>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</si>
  <si>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</si>
  <si>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</si>
  <si>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</si>
  <si>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</si>
  <si>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</si>
  <si>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</si>
  <si>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</si>
  <si>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</si>
  <si>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</si>
  <si>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</si>
  <si>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</si>
  <si>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</si>
  <si>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</si>
  <si>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</si>
  <si>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</si>
  <si>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</si>
  <si>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</si>
  <si>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</si>
  <si>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</si>
  <si>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</si>
  <si>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</si>
  <si>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</si>
  <si>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</si>
  <si>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</si>
  <si>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</si>
  <si>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</si>
  <si>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</si>
  <si>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</si>
  <si>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</si>
  <si>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</si>
  <si>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</si>
  <si>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</si>
  <si>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</si>
  <si>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</si>
  <si>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</si>
  <si>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</si>
  <si>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</si>
  <si>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</si>
  <si>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</si>
  <si>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</si>
  <si>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</si>
  <si>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</si>
  <si>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</si>
  <si>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</si>
  <si>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</si>
  <si>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</si>
  <si>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</si>
  <si>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</si>
  <si>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</si>
  <si>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</si>
  <si>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</si>
  <si>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</si>
  <si>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</si>
  <si>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</si>
  <si>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</si>
  <si>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</si>
  <si>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</si>
  <si>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</si>
  <si>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</si>
  <si>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</si>
  <si>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</si>
  <si>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</si>
  <si>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</si>
  <si>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</si>
  <si>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</si>
  <si>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</si>
  <si>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</si>
  <si>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</si>
  <si>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</si>
  <si>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</si>
  <si>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</si>
  <si>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</si>
  <si>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</si>
  <si>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</si>
  <si>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</si>
  <si>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</si>
  <si>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</si>
  <si>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</si>
  <si>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</si>
  <si>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</si>
  <si>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</si>
  <si>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</si>
  <si>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</si>
  <si>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</si>
  <si>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</si>
  <si>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</si>
  <si>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</si>
  <si>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</si>
  <si>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</si>
  <si>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</si>
  <si>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</si>
  <si>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</si>
  <si>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</si>
  <si>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</si>
  <si>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</si>
  <si>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</si>
  <si>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</si>
  <si>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</si>
  <si>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</si>
  <si>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</si>
  <si>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</si>
  <si>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</si>
  <si>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</si>
  <si>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</si>
  <si>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</si>
  <si>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</si>
  <si>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</si>
  <si>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</si>
  <si>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</si>
  <si>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</si>
  <si>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</si>
  <si>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</si>
  <si>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</si>
  <si>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</si>
  <si>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</si>
  <si>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</si>
  <si>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</si>
  <si>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</si>
  <si>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</si>
  <si>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</si>
  <si>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</si>
  <si>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</si>
  <si>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</si>
  <si>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</si>
  <si>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</si>
  <si>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</si>
  <si>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</si>
  <si>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</si>
  <si>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</si>
  <si>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</si>
  <si>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</si>
  <si>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</si>
  <si>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</si>
  <si>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</si>
  <si>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</si>
  <si>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</si>
  <si>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</si>
  <si>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</si>
  <si>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</si>
  <si>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</si>
  <si>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</si>
  <si>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</si>
  <si>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</si>
  <si>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</si>
  <si>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</si>
  <si>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</si>
  <si>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</si>
  <si>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</si>
  <si>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</si>
  <si>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</si>
  <si>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</si>
  <si>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</si>
  <si>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</si>
  <si>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</si>
  <si>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</si>
  <si>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</si>
  <si>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</si>
  <si>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</si>
  <si>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</si>
  <si>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</si>
  <si>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</si>
  <si>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</si>
  <si>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</si>
  <si>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</si>
  <si>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</si>
  <si>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</si>
  <si>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</si>
  <si>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</si>
  <si>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</si>
  <si>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</si>
  <si>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</si>
  <si>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</si>
  <si>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</si>
  <si>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</si>
  <si>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</si>
  <si>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</si>
  <si>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Banco BPM</t>
  </si>
  <si>
    <t>Banco BPM S.p.A.</t>
  </si>
  <si>
    <t>http://www.bancobpm.it/</t>
  </si>
  <si>
    <t>coveredbonds@bancobpm.it</t>
  </si>
  <si>
    <t>Y</t>
  </si>
  <si>
    <t>2A</t>
  </si>
  <si>
    <t>OC committed with Moody's</t>
  </si>
  <si>
    <t>https://coveredbondlabel.com/issuer/124/</t>
  </si>
  <si>
    <t>external</t>
  </si>
  <si>
    <t>passed</t>
  </si>
  <si>
    <t>ND,2</t>
  </si>
  <si>
    <t>BNP Paribas</t>
  </si>
  <si>
    <t>BANCO BPM</t>
  </si>
  <si>
    <t>HSBC, Barclays</t>
  </si>
  <si>
    <t>The ratio between the total cover pool (unadjusted outstanding principal balance + account balance) and the outstanding value of covered bonds.</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</si>
  <si>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</si>
  <si>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</si>
  <si>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</si>
  <si>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</si>
  <si>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</si>
  <si>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r>
      <t xml:space="preserve">The first valuation is carried out by an external appraiser; then an Automated Valuation Model is applied every three years. The AVM is based on the data released by the </t>
    </r>
    <r>
      <rPr>
        <i/>
        <sz val="11"/>
        <rFont val="Calibri"/>
        <family val="2"/>
        <scheme val="minor"/>
      </rPr>
      <t>Osservatorio Mobiliare Italiano</t>
    </r>
    <r>
      <rPr>
        <sz val="11"/>
        <rFont val="Calibri"/>
        <family val="2"/>
        <scheme val="minor"/>
      </rPr>
      <t xml:space="preserve"> (OMI).</t>
    </r>
  </si>
  <si>
    <r>
      <t xml:space="preserve">The data released by the </t>
    </r>
    <r>
      <rPr>
        <i/>
        <sz val="11"/>
        <rFont val="Calibri"/>
        <family val="2"/>
        <scheme val="minor"/>
      </rPr>
      <t>Osservatorio Mobiliare Italiano</t>
    </r>
    <r>
      <rPr>
        <sz val="11"/>
        <rFont val="Calibri"/>
        <family val="2"/>
        <scheme val="minor"/>
      </rPr>
      <t xml:space="preserve"> (OMI) are loaded in Bank's database at least every year.</t>
    </r>
  </si>
  <si>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</si>
  <si>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</si>
  <si>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Distressed loans: means, any Receivable arising from Mortgage Loans included in the Portfolio, in relation to which the relevant Debtor is deemed to be in a state of permanent distress in accordance with the Master Servicer's internal policy, even if such permanent distress is not judicially ascertained. A loan is classified as a defaulted when the relevant borrower fails to pay at least 1 annual instalment for longer than 180 days or 2 semi-annual instalments or 3 quarterly instalments or 7 monthly instalments.</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</si>
  <si>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</si>
  <si>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</si>
  <si>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</si>
  <si>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</si>
  <si>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</si>
  <si>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</si>
  <si>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</si>
  <si>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</si>
  <si>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</si>
  <si>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</si>
  <si>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</si>
  <si>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</si>
  <si>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</si>
  <si>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</si>
  <si>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</si>
  <si>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</si>
  <si>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</si>
  <si>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</si>
  <si>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</si>
  <si>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</si>
  <si>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</si>
  <si>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</si>
  <si>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</si>
  <si>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</si>
  <si>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</si>
  <si>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</si>
  <si>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</si>
  <si>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</si>
  <si>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</si>
  <si>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 xml:space="preserve">815600E4E6DCD2D25E30 </t>
  </si>
  <si>
    <t>Zenith Service</t>
  </si>
  <si>
    <t>549300WCGB70D06XZS54</t>
  </si>
  <si>
    <t>BDO</t>
  </si>
  <si>
    <t>HSBC BANK PLC</t>
  </si>
  <si>
    <t>MP6I5ZYZBEU3UXPYFY54</t>
  </si>
  <si>
    <t>IRS</t>
  </si>
  <si>
    <t>BARCLAYS BANK PLC</t>
  </si>
  <si>
    <t>G5GSEF7VJP5I7OUK5573</t>
  </si>
  <si>
    <t>Reporting Date: 20/04/2018</t>
  </si>
  <si>
    <t>Cut-off Date: 31/03/18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</si>
</sst>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00_ ;_ * \-#,##0.00_ ;_ * &quot;-&quot;??_ ;_ @_ "/>
    <numFmt numFmtId="165"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u/>
      <sz val="11"/>
      <color theme="0"/>
      <name val="Calibri"/>
      <family val="2"/>
      <scheme val="minor"/>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7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7"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5" borderId="0" xfId="0" applyFont="1" applyFill="1" applyBorder="1" applyAlignment="1">
      <alignment horizontal="center" vertical="center" wrapText="1"/>
    </xf>
    <xf numFmtId="0" fontId="17" fillId="5" borderId="0" xfId="0" quotePrefix="1" applyFont="1" applyFill="1" applyBorder="1" applyAlignment="1">
      <alignment horizontal="center" vertical="center" wrapText="1"/>
    </xf>
    <xf numFmtId="0" fontId="18" fillId="5"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5"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6"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5"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7"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5"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Border="1" applyAlignment="1" applyProtection="1">
      <alignment horizontal="center" vertical="center" wrapText="1"/>
    </xf>
    <xf numFmtId="0" fontId="16" fillId="4" borderId="0" xfId="0" quotePrefix="1" applyFont="1" applyFill="1" applyBorder="1" applyAlignment="1" applyProtection="1">
      <alignment horizontal="center" vertical="center" wrapText="1"/>
    </xf>
    <xf numFmtId="0" fontId="3" fillId="4"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9" fontId="2" fillId="0" borderId="0" xfId="1" quotePrefix="1" applyFont="1" applyFill="1" applyBorder="1" applyAlignment="1" applyProtection="1">
      <alignment horizontal="center"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22" fillId="0" borderId="0" xfId="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0" fontId="14" fillId="0" borderId="0" xfId="2" applyFill="1" applyBorder="1" applyAlignment="1" applyProtection="1">
      <alignment horizontal="center" vertical="center" wrapText="1"/>
    </xf>
    <xf numFmtId="14"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 fontId="2"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lignment horizontal="center" vertical="center" wrapText="1"/>
    </xf>
    <xf numFmtId="1" fontId="2" fillId="0" borderId="0" xfId="0" quotePrefix="1" applyNumberFormat="1" applyFont="1" applyFill="1" applyBorder="1" applyAlignment="1" applyProtection="1">
      <alignment horizontal="center" vertical="center" wrapText="1"/>
    </xf>
    <xf numFmtId="0" fontId="14" fillId="0" borderId="0" xfId="2" applyProtection="1"/>
    <xf numFmtId="10"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0" fontId="42" fillId="0" borderId="0" xfId="2" applyFont="1" applyFill="1" applyBorder="1" applyAlignment="1">
      <alignment horizontal="center" vertical="center" wrapText="1"/>
    </xf>
    <xf numFmtId="0" fontId="42" fillId="0" borderId="0" xfId="2" applyFont="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1" fontId="0" fillId="0" borderId="0" xfId="0" applyNumberFormat="1" applyAlignment="1" applyProtection="1">
      <alignment horizontal="center"/>
    </xf>
    <xf numFmtId="3" fontId="0" fillId="0" borderId="0" xfId="0" applyNumberFormat="1" applyAlignment="1" applyProtection="1">
      <alignment horizontal="center"/>
    </xf>
    <xf numFmtId="10" fontId="2" fillId="0" borderId="0" xfId="0" applyNumberFormat="1" applyFont="1" applyFill="1" applyBorder="1" applyAlignment="1">
      <alignment horizontal="center" vertical="center" wrapText="1"/>
    </xf>
    <xf numFmtId="10" fontId="2" fillId="0" borderId="0" xfId="1" applyNumberFormat="1" applyFont="1" applyFill="1" applyBorder="1" applyAlignment="1">
      <alignment horizontal="center" vertical="center" wrapText="1"/>
    </xf>
    <xf numFmtId="0" fontId="12" fillId="0" borderId="0" xfId="0" applyFont="1" applyFill="1" applyBorder="1" applyAlignment="1">
      <alignment horizontal="center" vertical="center"/>
    </xf>
    <xf numFmtId="9" fontId="2" fillId="0" borderId="0" xfId="1"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40" fillId="0" borderId="0" xfId="0" applyFont="1" applyFill="1" applyBorder="1" applyAlignment="1">
      <alignment horizontal="left" vertical="center" wrapText="1"/>
    </xf>
  </cellXfs>
  <cellStyles count="9">
    <cellStyle name="Comma 2" xfId="3"/>
    <cellStyle name="Hyperlink" xfId="2" builtinId="8"/>
    <cellStyle name="Normal" xfId="0" builtinId="0"/>
    <cellStyle name="Normal 2" xfId="4"/>
    <cellStyle name="Normal 3" xfId="5"/>
    <cellStyle name="Normal 4" xfId="6"/>
    <cellStyle name="Normal 7" xfId="7"/>
    <cellStyle name="Per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coveredbondlabel.com/issuer/124/" TargetMode="External"/><Relationship Id="rId5" Type="http://schemas.openxmlformats.org/officeDocument/2006/relationships/hyperlink" Target="mailto:coveredbonds@bancobpm.it" TargetMode="External"/><Relationship Id="rId4" Type="http://schemas.openxmlformats.org/officeDocument/2006/relationships/hyperlink" Target="http://www.bancobpm.it/"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34"/>
  <sheetViews>
    <sheetView tabSelected="1" zoomScale="80" zoomScaleNormal="80" workbookViewId="0">
      <selection activeCell="Q21" sqref="Q21"/>
    </sheetView>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166" t="s">
        <v>1294</v>
      </c>
      <c r="F6" s="166"/>
      <c r="G6" s="166"/>
      <c r="H6" s="7"/>
      <c r="I6" s="7"/>
      <c r="J6" s="8"/>
    </row>
    <row r="7" spans="2:10" ht="26.25" x14ac:dyDescent="0.25">
      <c r="B7" s="6"/>
      <c r="C7" s="7"/>
      <c r="D7" s="7"/>
      <c r="E7" s="7"/>
      <c r="F7" s="11" t="s">
        <v>3</v>
      </c>
      <c r="G7" s="7"/>
      <c r="H7" s="7"/>
      <c r="I7" s="7"/>
      <c r="J7" s="8"/>
    </row>
    <row r="8" spans="2:10" ht="26.25" x14ac:dyDescent="0.25">
      <c r="B8" s="6"/>
      <c r="C8" s="7"/>
      <c r="D8" s="7"/>
      <c r="E8" s="7"/>
      <c r="F8" s="11" t="s">
        <v>1325</v>
      </c>
      <c r="G8" s="7"/>
      <c r="H8" s="7"/>
      <c r="I8" s="7"/>
      <c r="J8" s="8"/>
    </row>
    <row r="9" spans="2:10" ht="21" x14ac:dyDescent="0.25">
      <c r="B9" s="6"/>
      <c r="C9" s="7"/>
      <c r="D9" s="7"/>
      <c r="E9" s="21"/>
      <c r="F9" s="164" t="s">
        <v>1388</v>
      </c>
      <c r="G9" s="21"/>
      <c r="H9" s="7"/>
      <c r="I9" s="7"/>
      <c r="J9" s="8"/>
    </row>
    <row r="10" spans="2:10" ht="21" x14ac:dyDescent="0.25">
      <c r="B10" s="6"/>
      <c r="C10" s="7"/>
      <c r="D10" s="7"/>
      <c r="E10" s="7"/>
      <c r="F10" s="12" t="s">
        <v>1389</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169" t="s">
        <v>15</v>
      </c>
      <c r="E24" s="170" t="s">
        <v>16</v>
      </c>
      <c r="F24" s="170"/>
      <c r="G24" s="170"/>
      <c r="H24" s="170"/>
      <c r="I24" s="7"/>
      <c r="J24" s="8"/>
    </row>
    <row r="25" spans="2:10" x14ac:dyDescent="0.25">
      <c r="B25" s="6"/>
      <c r="C25" s="7"/>
      <c r="D25" s="7"/>
      <c r="E25" s="15"/>
      <c r="F25" s="15"/>
      <c r="G25" s="15"/>
      <c r="H25" s="7"/>
      <c r="I25" s="7"/>
      <c r="J25" s="8"/>
    </row>
    <row r="26" spans="2:10" x14ac:dyDescent="0.25">
      <c r="B26" s="6"/>
      <c r="C26" s="7"/>
      <c r="D26" s="169" t="s">
        <v>17</v>
      </c>
      <c r="E26" s="170"/>
      <c r="F26" s="170"/>
      <c r="G26" s="170"/>
      <c r="H26" s="170"/>
      <c r="I26" s="7"/>
      <c r="J26" s="8"/>
    </row>
    <row r="27" spans="2:10" x14ac:dyDescent="0.25">
      <c r="B27" s="6"/>
      <c r="C27" s="7"/>
      <c r="D27" s="16"/>
      <c r="E27" s="16"/>
      <c r="F27" s="16"/>
      <c r="G27" s="16"/>
      <c r="H27" s="16"/>
      <c r="I27" s="7"/>
      <c r="J27" s="8"/>
    </row>
    <row r="28" spans="2:10" x14ac:dyDescent="0.25">
      <c r="B28" s="6"/>
      <c r="C28" s="7"/>
      <c r="D28" s="169" t="s">
        <v>18</v>
      </c>
      <c r="E28" s="170" t="s">
        <v>16</v>
      </c>
      <c r="F28" s="170"/>
      <c r="G28" s="170"/>
      <c r="H28" s="170"/>
      <c r="I28" s="7"/>
      <c r="J28" s="8"/>
    </row>
    <row r="29" spans="2:10" x14ac:dyDescent="0.25">
      <c r="B29" s="6"/>
      <c r="C29" s="7"/>
      <c r="D29" s="15"/>
      <c r="E29" s="15"/>
      <c r="F29" s="15"/>
      <c r="G29" s="15"/>
      <c r="H29" s="15"/>
      <c r="I29" s="7"/>
      <c r="J29" s="8"/>
    </row>
    <row r="30" spans="2:10" x14ac:dyDescent="0.25">
      <c r="B30" s="6"/>
      <c r="C30" s="7"/>
      <c r="D30" s="169" t="s">
        <v>19</v>
      </c>
      <c r="E30" s="170" t="s">
        <v>16</v>
      </c>
      <c r="F30" s="170"/>
      <c r="G30" s="170"/>
      <c r="H30" s="170"/>
      <c r="I30" s="7"/>
      <c r="J30" s="8"/>
    </row>
    <row r="31" spans="2:10" x14ac:dyDescent="0.25">
      <c r="B31" s="6"/>
      <c r="C31" s="7"/>
      <c r="D31" s="7"/>
      <c r="E31" s="7"/>
      <c r="F31" s="14"/>
      <c r="G31" s="7"/>
      <c r="H31" s="7"/>
      <c r="I31" s="7"/>
      <c r="J31" s="8"/>
    </row>
    <row r="32" spans="2:10" x14ac:dyDescent="0.25">
      <c r="B32" s="6"/>
      <c r="C32" s="7"/>
      <c r="D32" s="167" t="s">
        <v>1293</v>
      </c>
      <c r="E32" s="168"/>
      <c r="F32" s="168"/>
      <c r="G32" s="168"/>
      <c r="H32" s="168"/>
      <c r="I32" s="7"/>
      <c r="J32" s="8"/>
    </row>
    <row r="33" spans="2:10" x14ac:dyDescent="0.25">
      <c r="B33" s="6"/>
      <c r="C33" s="7"/>
      <c r="D33" s="97"/>
      <c r="E33" s="97"/>
      <c r="F33" s="97"/>
      <c r="G33" s="97"/>
      <c r="H33" s="97"/>
      <c r="I33" s="7"/>
      <c r="J33" s="8"/>
    </row>
    <row r="34" spans="2:10" ht="15.75" thickBot="1" x14ac:dyDescent="0.3">
      <c r="B34" s="17"/>
      <c r="C34" s="18"/>
      <c r="D34" s="18"/>
      <c r="E34" s="18"/>
      <c r="F34" s="18"/>
      <c r="G34" s="18"/>
      <c r="H34" s="18"/>
      <c r="I34" s="18"/>
      <c r="J34" s="19"/>
    </row>
  </sheetData>
  <mergeCells count="6">
    <mergeCell ref="E6:G6"/>
    <mergeCell ref="D32:H32"/>
    <mergeCell ref="D24:H24"/>
    <mergeCell ref="D26:H26"/>
    <mergeCell ref="D28:H28"/>
    <mergeCell ref="D30:H30"/>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60" zoomScaleNormal="60" workbookViewId="0">
      <selection activeCell="G4" sqref="G4"/>
    </sheetView>
  </sheetViews>
  <sheetFormatPr defaultColWidth="8.85546875" defaultRowHeight="15" outlineLevelRow="1" x14ac:dyDescent="0.25"/>
  <cols>
    <col min="1" max="1" width="13.28515625" style="26" customWidth="1"/>
    <col min="2" max="2" width="60.7109375" style="26" customWidth="1"/>
    <col min="3" max="4" width="40.7109375" style="26"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43" t="s">
        <v>1295</v>
      </c>
      <c r="B1" s="143"/>
      <c r="C1" s="24"/>
      <c r="D1" s="24"/>
      <c r="E1" s="24"/>
      <c r="F1" s="142" t="s">
        <v>1315</v>
      </c>
      <c r="H1" s="24"/>
      <c r="I1" s="143"/>
      <c r="J1" s="24"/>
      <c r="K1" s="24"/>
      <c r="L1" s="24"/>
      <c r="M1" s="24"/>
    </row>
    <row r="2" spans="1:13" ht="15.75" thickBot="1" x14ac:dyDescent="0.3">
      <c r="A2" s="24"/>
      <c r="B2" s="25"/>
      <c r="C2" s="25"/>
      <c r="D2" s="24"/>
      <c r="E2" s="24"/>
      <c r="F2" s="24"/>
      <c r="H2" s="24"/>
      <c r="L2" s="24"/>
      <c r="M2" s="24"/>
    </row>
    <row r="3" spans="1:13" ht="19.5" thickBot="1" x14ac:dyDescent="0.3">
      <c r="A3" s="27"/>
      <c r="B3" s="28" t="s">
        <v>20</v>
      </c>
      <c r="C3" s="29" t="s">
        <v>162</v>
      </c>
      <c r="D3" s="27"/>
      <c r="E3" s="27"/>
      <c r="F3" s="24"/>
      <c r="G3" s="27"/>
      <c r="H3" s="24"/>
      <c r="L3" s="24"/>
      <c r="M3" s="24"/>
    </row>
    <row r="4" spans="1:13" ht="15.75" thickBot="1" x14ac:dyDescent="0.3">
      <c r="H4" s="24"/>
      <c r="L4" s="24"/>
      <c r="M4" s="24"/>
    </row>
    <row r="5" spans="1:13" ht="18.75" x14ac:dyDescent="0.25">
      <c r="A5" s="30"/>
      <c r="B5" s="31" t="s">
        <v>21</v>
      </c>
      <c r="C5" s="30"/>
      <c r="E5" s="32"/>
      <c r="F5" s="32"/>
      <c r="H5" s="24"/>
      <c r="L5" s="24"/>
      <c r="M5" s="24"/>
    </row>
    <row r="6" spans="1:13" x14ac:dyDescent="0.25">
      <c r="B6" s="34" t="s">
        <v>22</v>
      </c>
      <c r="H6" s="24"/>
      <c r="L6" s="24"/>
      <c r="M6" s="24"/>
    </row>
    <row r="7" spans="1:13" x14ac:dyDescent="0.25">
      <c r="B7" s="33" t="s">
        <v>23</v>
      </c>
      <c r="H7" s="24"/>
      <c r="L7" s="24"/>
      <c r="M7" s="24"/>
    </row>
    <row r="8" spans="1:13" x14ac:dyDescent="0.25">
      <c r="B8" s="33" t="s">
        <v>24</v>
      </c>
      <c r="F8" s="26" t="s">
        <v>25</v>
      </c>
      <c r="H8" s="24"/>
      <c r="L8" s="24"/>
      <c r="M8" s="24"/>
    </row>
    <row r="9" spans="1:13" x14ac:dyDescent="0.25">
      <c r="B9" s="34" t="s">
        <v>26</v>
      </c>
      <c r="H9" s="24"/>
      <c r="L9" s="24"/>
      <c r="M9" s="24"/>
    </row>
    <row r="10" spans="1:13" x14ac:dyDescent="0.25">
      <c r="B10" s="34" t="s">
        <v>27</v>
      </c>
      <c r="H10" s="24"/>
      <c r="L10" s="24"/>
      <c r="M10" s="24"/>
    </row>
    <row r="11" spans="1:13" ht="15.75" thickBot="1" x14ac:dyDescent="0.3">
      <c r="B11" s="35" t="s">
        <v>28</v>
      </c>
      <c r="H11" s="24"/>
      <c r="L11" s="24"/>
      <c r="M11" s="24"/>
    </row>
    <row r="12" spans="1:13" x14ac:dyDescent="0.25">
      <c r="B12" s="36"/>
      <c r="H12" s="24"/>
      <c r="L12" s="24"/>
      <c r="M12" s="24"/>
    </row>
    <row r="13" spans="1:13" ht="37.5" x14ac:dyDescent="0.25">
      <c r="A13" s="37" t="s">
        <v>29</v>
      </c>
      <c r="B13" s="37" t="s">
        <v>22</v>
      </c>
      <c r="C13" s="38"/>
      <c r="D13" s="38"/>
      <c r="E13" s="38"/>
      <c r="F13" s="38"/>
      <c r="G13" s="39"/>
      <c r="H13" s="24"/>
      <c r="L13" s="24"/>
      <c r="M13" s="24"/>
    </row>
    <row r="14" spans="1:13" x14ac:dyDescent="0.25">
      <c r="A14" s="26" t="s">
        <v>30</v>
      </c>
      <c r="B14" s="40" t="s">
        <v>0</v>
      </c>
      <c r="C14" s="26" t="s">
        <v>3</v>
      </c>
      <c r="E14" s="32"/>
      <c r="F14" s="32"/>
      <c r="H14" s="24"/>
      <c r="L14" s="24"/>
      <c r="M14" s="24"/>
    </row>
    <row r="15" spans="1:13" x14ac:dyDescent="0.25">
      <c r="A15" s="26" t="s">
        <v>32</v>
      </c>
      <c r="B15" s="40" t="s">
        <v>33</v>
      </c>
      <c r="C15" s="26" t="s">
        <v>1326</v>
      </c>
      <c r="E15" s="32"/>
      <c r="F15" s="32"/>
      <c r="H15" s="24"/>
      <c r="L15" s="24"/>
      <c r="M15" s="24"/>
    </row>
    <row r="16" spans="1:13" x14ac:dyDescent="0.25">
      <c r="A16" s="26" t="s">
        <v>34</v>
      </c>
      <c r="B16" s="40" t="s">
        <v>35</v>
      </c>
      <c r="C16" s="147" t="s">
        <v>1327</v>
      </c>
      <c r="E16" s="32"/>
      <c r="F16" s="32"/>
      <c r="H16" s="24"/>
      <c r="L16" s="24"/>
      <c r="M16" s="24"/>
    </row>
    <row r="17" spans="1:13" x14ac:dyDescent="0.25">
      <c r="A17" s="26" t="s">
        <v>36</v>
      </c>
      <c r="B17" s="40" t="s">
        <v>37</v>
      </c>
      <c r="C17" s="148">
        <v>43190</v>
      </c>
      <c r="E17" s="32"/>
      <c r="F17" s="32"/>
      <c r="H17" s="24"/>
      <c r="L17" s="24"/>
      <c r="M17" s="24"/>
    </row>
    <row r="18" spans="1:13" outlineLevel="1" x14ac:dyDescent="0.25">
      <c r="A18" s="26" t="s">
        <v>38</v>
      </c>
      <c r="B18" s="41" t="s">
        <v>39</v>
      </c>
      <c r="C18" s="147" t="s">
        <v>1328</v>
      </c>
      <c r="E18" s="32"/>
      <c r="F18" s="32"/>
      <c r="H18" s="24"/>
      <c r="L18" s="24"/>
      <c r="M18" s="24"/>
    </row>
    <row r="19" spans="1:13" outlineLevel="1" x14ac:dyDescent="0.25">
      <c r="A19" s="26" t="s">
        <v>40</v>
      </c>
      <c r="B19" s="41" t="s">
        <v>41</v>
      </c>
      <c r="E19" s="32"/>
      <c r="F19" s="32"/>
      <c r="H19" s="24"/>
      <c r="L19" s="24"/>
      <c r="M19" s="24"/>
    </row>
    <row r="20" spans="1:13" outlineLevel="1" x14ac:dyDescent="0.25">
      <c r="A20" s="26" t="s">
        <v>42</v>
      </c>
      <c r="B20" s="41"/>
      <c r="E20" s="32"/>
      <c r="F20" s="32"/>
      <c r="H20" s="24"/>
      <c r="L20" s="24"/>
      <c r="M20" s="24"/>
    </row>
    <row r="21" spans="1:13" outlineLevel="1" x14ac:dyDescent="0.25">
      <c r="A21" s="26" t="s">
        <v>43</v>
      </c>
      <c r="B21" s="41"/>
      <c r="E21" s="32"/>
      <c r="F21" s="32"/>
      <c r="H21" s="24"/>
      <c r="L21" s="24"/>
      <c r="M21" s="24"/>
    </row>
    <row r="22" spans="1:13" outlineLevel="1" x14ac:dyDescent="0.25">
      <c r="A22" s="26" t="s">
        <v>44</v>
      </c>
      <c r="B22" s="41"/>
      <c r="E22" s="32"/>
      <c r="F22" s="32"/>
      <c r="H22" s="24"/>
      <c r="L22" s="24"/>
      <c r="M22" s="24"/>
    </row>
    <row r="23" spans="1:13" outlineLevel="1" x14ac:dyDescent="0.25">
      <c r="A23" s="26" t="s">
        <v>45</v>
      </c>
      <c r="B23" s="41"/>
      <c r="E23" s="32"/>
      <c r="F23" s="32"/>
      <c r="H23" s="24"/>
      <c r="L23" s="24"/>
      <c r="M23" s="24"/>
    </row>
    <row r="24" spans="1:13" outlineLevel="1" x14ac:dyDescent="0.25">
      <c r="A24" s="26" t="s">
        <v>46</v>
      </c>
      <c r="B24" s="41"/>
      <c r="E24" s="32"/>
      <c r="F24" s="32"/>
      <c r="H24" s="24"/>
      <c r="L24" s="24"/>
      <c r="M24" s="24"/>
    </row>
    <row r="25" spans="1:13" outlineLevel="1" x14ac:dyDescent="0.25">
      <c r="A25" s="26" t="s">
        <v>47</v>
      </c>
      <c r="B25" s="41"/>
      <c r="E25" s="32"/>
      <c r="F25" s="32"/>
      <c r="H25" s="24"/>
      <c r="L25" s="24"/>
      <c r="M25" s="24"/>
    </row>
    <row r="26" spans="1:13" ht="18.75" x14ac:dyDescent="0.25">
      <c r="A26" s="38"/>
      <c r="B26" s="37" t="s">
        <v>23</v>
      </c>
      <c r="C26" s="38"/>
      <c r="D26" s="38"/>
      <c r="E26" s="38"/>
      <c r="F26" s="38"/>
      <c r="G26" s="39"/>
      <c r="H26" s="24"/>
      <c r="L26" s="24"/>
      <c r="M26" s="24"/>
    </row>
    <row r="27" spans="1:13" x14ac:dyDescent="0.25">
      <c r="A27" s="26" t="s">
        <v>48</v>
      </c>
      <c r="B27" s="42" t="s">
        <v>49</v>
      </c>
      <c r="C27" s="26" t="s">
        <v>1329</v>
      </c>
      <c r="D27" s="43"/>
      <c r="E27" s="43"/>
      <c r="F27" s="43"/>
      <c r="H27" s="24"/>
      <c r="L27" s="24"/>
      <c r="M27" s="24"/>
    </row>
    <row r="28" spans="1:13" x14ac:dyDescent="0.25">
      <c r="A28" s="26" t="s">
        <v>50</v>
      </c>
      <c r="B28" s="42" t="s">
        <v>51</v>
      </c>
      <c r="C28" s="26" t="s">
        <v>1329</v>
      </c>
      <c r="D28" s="43"/>
      <c r="E28" s="43"/>
      <c r="F28" s="43"/>
      <c r="H28" s="24"/>
      <c r="L28" s="24"/>
      <c r="M28" s="24"/>
    </row>
    <row r="29" spans="1:13" x14ac:dyDescent="0.25">
      <c r="A29" s="26" t="s">
        <v>52</v>
      </c>
      <c r="B29" s="42" t="s">
        <v>53</v>
      </c>
      <c r="C29" s="26" t="s">
        <v>1330</v>
      </c>
      <c r="E29" s="43"/>
      <c r="F29" s="43"/>
      <c r="H29" s="24"/>
      <c r="L29" s="24"/>
      <c r="M29" s="24"/>
    </row>
    <row r="30" spans="1:13" outlineLevel="1" x14ac:dyDescent="0.25">
      <c r="A30" s="26" t="s">
        <v>54</v>
      </c>
      <c r="B30" s="42"/>
      <c r="E30" s="43"/>
      <c r="F30" s="43"/>
      <c r="H30" s="24"/>
      <c r="L30" s="24"/>
      <c r="M30" s="24"/>
    </row>
    <row r="31" spans="1:13" outlineLevel="1" x14ac:dyDescent="0.25">
      <c r="A31" s="26" t="s">
        <v>55</v>
      </c>
      <c r="B31" s="42"/>
      <c r="E31" s="43"/>
      <c r="F31" s="43"/>
      <c r="H31" s="24"/>
      <c r="L31" s="24"/>
      <c r="M31" s="24"/>
    </row>
    <row r="32" spans="1:13" outlineLevel="1" x14ac:dyDescent="0.25">
      <c r="A32" s="26" t="s">
        <v>56</v>
      </c>
      <c r="B32" s="42"/>
      <c r="E32" s="43"/>
      <c r="F32" s="43"/>
      <c r="H32" s="24"/>
      <c r="L32" s="24"/>
      <c r="M32" s="24"/>
    </row>
    <row r="33" spans="1:13" outlineLevel="1" x14ac:dyDescent="0.25">
      <c r="A33" s="26" t="s">
        <v>57</v>
      </c>
      <c r="B33" s="42"/>
      <c r="E33" s="43"/>
      <c r="F33" s="43"/>
      <c r="H33" s="24"/>
      <c r="L33" s="24"/>
      <c r="M33" s="24"/>
    </row>
    <row r="34" spans="1:13" outlineLevel="1" x14ac:dyDescent="0.25">
      <c r="A34" s="26" t="s">
        <v>58</v>
      </c>
      <c r="B34" s="42"/>
      <c r="E34" s="43"/>
      <c r="F34" s="43"/>
      <c r="H34" s="24"/>
      <c r="L34" s="24"/>
      <c r="M34" s="24"/>
    </row>
    <row r="35" spans="1:13" outlineLevel="1" x14ac:dyDescent="0.25">
      <c r="A35" s="26" t="s">
        <v>59</v>
      </c>
      <c r="B35" s="44"/>
      <c r="E35" s="43"/>
      <c r="F35" s="43"/>
      <c r="H35" s="24"/>
      <c r="L35" s="24"/>
      <c r="M35" s="24"/>
    </row>
    <row r="36" spans="1:13" ht="18.75" x14ac:dyDescent="0.25">
      <c r="A36" s="37"/>
      <c r="B36" s="37" t="s">
        <v>24</v>
      </c>
      <c r="C36" s="37"/>
      <c r="D36" s="38"/>
      <c r="E36" s="38"/>
      <c r="F36" s="38"/>
      <c r="G36" s="39"/>
      <c r="H36" s="24"/>
      <c r="L36" s="24"/>
      <c r="M36" s="24"/>
    </row>
    <row r="37" spans="1:13" ht="15" customHeight="1" x14ac:dyDescent="0.25">
      <c r="A37" s="45"/>
      <c r="B37" s="46" t="s">
        <v>60</v>
      </c>
      <c r="C37" s="45" t="s">
        <v>61</v>
      </c>
      <c r="D37" s="45"/>
      <c r="E37" s="47"/>
      <c r="F37" s="48"/>
      <c r="G37" s="48"/>
      <c r="H37" s="24"/>
      <c r="L37" s="24"/>
      <c r="M37" s="24"/>
    </row>
    <row r="38" spans="1:13" x14ac:dyDescent="0.25">
      <c r="A38" s="26" t="s">
        <v>4</v>
      </c>
      <c r="B38" s="43" t="s">
        <v>1142</v>
      </c>
      <c r="C38" s="150">
        <v>4030.8768500100246</v>
      </c>
      <c r="F38" s="43"/>
      <c r="H38" s="24"/>
      <c r="L38" s="24"/>
      <c r="M38" s="24"/>
    </row>
    <row r="39" spans="1:13" x14ac:dyDescent="0.25">
      <c r="A39" s="26" t="s">
        <v>62</v>
      </c>
      <c r="B39" s="43" t="s">
        <v>63</v>
      </c>
      <c r="C39" s="26">
        <v>3250</v>
      </c>
      <c r="F39" s="43"/>
      <c r="H39" s="24"/>
      <c r="L39" s="24"/>
      <c r="M39" s="24"/>
    </row>
    <row r="40" spans="1:13" outlineLevel="1" x14ac:dyDescent="0.25">
      <c r="A40" s="26" t="s">
        <v>64</v>
      </c>
      <c r="B40" s="49" t="s">
        <v>65</v>
      </c>
      <c r="C40" s="150">
        <v>4752.2370713388109</v>
      </c>
      <c r="F40" s="43"/>
      <c r="H40" s="24"/>
      <c r="L40" s="24"/>
      <c r="M40" s="24"/>
    </row>
    <row r="41" spans="1:13" outlineLevel="1" x14ac:dyDescent="0.25">
      <c r="A41" s="26" t="s">
        <v>66</v>
      </c>
      <c r="B41" s="49" t="s">
        <v>67</v>
      </c>
      <c r="C41" s="150">
        <v>3398.6426518250537</v>
      </c>
      <c r="F41" s="43"/>
      <c r="H41" s="24"/>
      <c r="L41" s="24"/>
      <c r="M41" s="24"/>
    </row>
    <row r="42" spans="1:13" outlineLevel="1" x14ac:dyDescent="0.25">
      <c r="A42" s="26" t="s">
        <v>68</v>
      </c>
      <c r="B42" s="43"/>
      <c r="F42" s="43"/>
      <c r="H42" s="24"/>
      <c r="L42" s="24"/>
      <c r="M42" s="24"/>
    </row>
    <row r="43" spans="1:13" outlineLevel="1" x14ac:dyDescent="0.25">
      <c r="A43" s="26" t="s">
        <v>69</v>
      </c>
      <c r="B43" s="43"/>
      <c r="F43" s="43"/>
      <c r="H43" s="24"/>
      <c r="L43" s="24"/>
      <c r="M43" s="24"/>
    </row>
    <row r="44" spans="1:13" ht="15" customHeight="1" x14ac:dyDescent="0.25">
      <c r="A44" s="45"/>
      <c r="B44" s="46" t="s">
        <v>70</v>
      </c>
      <c r="C44" s="93" t="s">
        <v>1143</v>
      </c>
      <c r="D44" s="45" t="s">
        <v>71</v>
      </c>
      <c r="E44" s="47"/>
      <c r="F44" s="48" t="s">
        <v>72</v>
      </c>
      <c r="G44" s="48" t="s">
        <v>73</v>
      </c>
      <c r="H44" s="24"/>
      <c r="L44" s="24"/>
      <c r="M44" s="24"/>
    </row>
    <row r="45" spans="1:13" x14ac:dyDescent="0.25">
      <c r="A45" s="26" t="s">
        <v>8</v>
      </c>
      <c r="B45" s="43" t="s">
        <v>74</v>
      </c>
      <c r="C45" s="62" t="s">
        <v>966</v>
      </c>
      <c r="D45" s="165">
        <f>IF(OR(C38="[For completion]",C39="[For completion]"),"Please complete G.3.1.1 and G.3.1.2",(C38/C39-1))</f>
        <v>0.24026980000308451</v>
      </c>
      <c r="E45" s="62"/>
      <c r="F45" s="141">
        <v>7.5300000000000006E-2</v>
      </c>
      <c r="G45" s="26" t="s">
        <v>1331</v>
      </c>
      <c r="H45" s="24"/>
      <c r="L45" s="24"/>
      <c r="M45" s="24"/>
    </row>
    <row r="46" spans="1:13" outlineLevel="1" x14ac:dyDescent="0.25">
      <c r="A46" s="26" t="s">
        <v>75</v>
      </c>
      <c r="B46" s="41" t="s">
        <v>76</v>
      </c>
      <c r="C46" s="62"/>
      <c r="D46" s="62"/>
      <c r="E46" s="62"/>
      <c r="F46" s="62"/>
      <c r="G46" s="62"/>
      <c r="H46" s="24"/>
      <c r="L46" s="24"/>
      <c r="M46" s="24"/>
    </row>
    <row r="47" spans="1:13" outlineLevel="1" x14ac:dyDescent="0.25">
      <c r="A47" s="26" t="s">
        <v>77</v>
      </c>
      <c r="B47" s="41" t="s">
        <v>78</v>
      </c>
      <c r="C47" s="62"/>
      <c r="D47" s="62"/>
      <c r="E47" s="62"/>
      <c r="F47" s="62"/>
      <c r="G47" s="62"/>
      <c r="H47" s="24"/>
      <c r="L47" s="24"/>
      <c r="M47" s="24"/>
    </row>
    <row r="48" spans="1:13" outlineLevel="1" x14ac:dyDescent="0.25">
      <c r="A48" s="26" t="s">
        <v>79</v>
      </c>
      <c r="B48" s="41"/>
      <c r="C48" s="62"/>
      <c r="D48" s="62"/>
      <c r="E48" s="62"/>
      <c r="F48" s="62"/>
      <c r="G48" s="62"/>
      <c r="H48" s="24"/>
      <c r="L48" s="24"/>
      <c r="M48" s="24"/>
    </row>
    <row r="49" spans="1:13" outlineLevel="1" x14ac:dyDescent="0.25">
      <c r="A49" s="26" t="s">
        <v>80</v>
      </c>
      <c r="B49" s="41"/>
      <c r="C49" s="62"/>
      <c r="D49" s="62"/>
      <c r="E49" s="62"/>
      <c r="F49" s="62"/>
      <c r="G49" s="62"/>
      <c r="H49" s="24"/>
      <c r="L49" s="24"/>
      <c r="M49" s="24"/>
    </row>
    <row r="50" spans="1:13" outlineLevel="1" x14ac:dyDescent="0.25">
      <c r="A50" s="26" t="s">
        <v>81</v>
      </c>
      <c r="B50" s="41"/>
      <c r="C50" s="62"/>
      <c r="D50" s="62"/>
      <c r="E50" s="62"/>
      <c r="F50" s="62"/>
      <c r="G50" s="62"/>
      <c r="H50" s="24"/>
      <c r="L50" s="24"/>
      <c r="M50" s="24"/>
    </row>
    <row r="51" spans="1:13" outlineLevel="1" x14ac:dyDescent="0.25">
      <c r="A51" s="26" t="s">
        <v>82</v>
      </c>
      <c r="B51" s="41"/>
      <c r="C51" s="62"/>
      <c r="D51" s="62"/>
      <c r="E51" s="62"/>
      <c r="F51" s="62"/>
      <c r="G51" s="62"/>
      <c r="H51" s="24"/>
      <c r="L51" s="24"/>
      <c r="M51" s="24"/>
    </row>
    <row r="52" spans="1:13" ht="15" customHeight="1" x14ac:dyDescent="0.25">
      <c r="A52" s="45"/>
      <c r="B52" s="46" t="s">
        <v>83</v>
      </c>
      <c r="C52" s="45" t="s">
        <v>61</v>
      </c>
      <c r="D52" s="45"/>
      <c r="E52" s="47"/>
      <c r="F52" s="48" t="s">
        <v>84</v>
      </c>
      <c r="G52" s="48"/>
      <c r="H52" s="24"/>
      <c r="L52" s="24"/>
      <c r="M52" s="24"/>
    </row>
    <row r="53" spans="1:13" x14ac:dyDescent="0.25">
      <c r="A53" s="26" t="s">
        <v>85</v>
      </c>
      <c r="B53" s="43" t="s">
        <v>86</v>
      </c>
      <c r="C53" s="150">
        <v>4002.4618376500248</v>
      </c>
      <c r="E53" s="50"/>
      <c r="F53" s="51">
        <f>IF($C$58=0,"",IF(C53="[for completion]","",C53/$C$58))</f>
        <v>0.99295066224612416</v>
      </c>
      <c r="G53" s="51"/>
      <c r="H53" s="24"/>
      <c r="L53" s="24"/>
      <c r="M53" s="24"/>
    </row>
    <row r="54" spans="1:13" x14ac:dyDescent="0.25">
      <c r="A54" s="26" t="s">
        <v>87</v>
      </c>
      <c r="B54" s="43" t="s">
        <v>88</v>
      </c>
      <c r="C54" s="26">
        <v>0</v>
      </c>
      <c r="E54" s="50"/>
      <c r="F54" s="51">
        <f>IF($C$58=0,"",IF(C54="[for completion]","",C54/$C$58))</f>
        <v>0</v>
      </c>
      <c r="G54" s="51"/>
      <c r="H54" s="24"/>
      <c r="L54" s="24"/>
      <c r="M54" s="24"/>
    </row>
    <row r="55" spans="1:13" x14ac:dyDescent="0.25">
      <c r="A55" s="26" t="s">
        <v>89</v>
      </c>
      <c r="B55" s="43" t="s">
        <v>90</v>
      </c>
      <c r="C55" s="26">
        <v>0</v>
      </c>
      <c r="E55" s="50"/>
      <c r="F55" s="117">
        <f t="shared" ref="F55:F56" si="0">IF($C$58=0,"",IF(C55="[for completion]","",C55/$C$58))</f>
        <v>0</v>
      </c>
      <c r="G55" s="51"/>
      <c r="H55" s="24"/>
      <c r="L55" s="24"/>
      <c r="M55" s="24"/>
    </row>
    <row r="56" spans="1:13" x14ac:dyDescent="0.25">
      <c r="A56" s="26" t="s">
        <v>91</v>
      </c>
      <c r="B56" s="43" t="s">
        <v>92</v>
      </c>
      <c r="C56" s="150">
        <v>28.415012359999924</v>
      </c>
      <c r="E56" s="50"/>
      <c r="F56" s="117">
        <f t="shared" si="0"/>
        <v>7.0493377538758742E-3</v>
      </c>
      <c r="G56" s="51"/>
      <c r="H56" s="24"/>
      <c r="L56" s="24"/>
      <c r="M56" s="24"/>
    </row>
    <row r="57" spans="1:13" x14ac:dyDescent="0.25">
      <c r="A57" s="26" t="s">
        <v>93</v>
      </c>
      <c r="B57" s="26" t="s">
        <v>94</v>
      </c>
      <c r="C57" s="26">
        <v>0</v>
      </c>
      <c r="E57" s="50"/>
      <c r="F57" s="51">
        <f>IF($C$58=0,"",IF(C57="[for completion]","",C57/$C$58))</f>
        <v>0</v>
      </c>
      <c r="G57" s="51"/>
      <c r="H57" s="24"/>
      <c r="L57" s="24"/>
      <c r="M57" s="24"/>
    </row>
    <row r="58" spans="1:13" x14ac:dyDescent="0.25">
      <c r="A58" s="26" t="s">
        <v>95</v>
      </c>
      <c r="B58" s="52" t="s">
        <v>96</v>
      </c>
      <c r="C58" s="50">
        <f>SUM(C53:C57)</f>
        <v>4030.8768500100246</v>
      </c>
      <c r="D58" s="50"/>
      <c r="E58" s="50"/>
      <c r="F58" s="53">
        <f>SUM(F53:F57)</f>
        <v>1</v>
      </c>
      <c r="G58" s="51"/>
      <c r="H58" s="24"/>
      <c r="L58" s="24"/>
      <c r="M58" s="24"/>
    </row>
    <row r="59" spans="1:13" outlineLevel="1" x14ac:dyDescent="0.25">
      <c r="A59" s="26" t="s">
        <v>97</v>
      </c>
      <c r="B59" s="54" t="s">
        <v>98</v>
      </c>
      <c r="E59" s="50"/>
      <c r="F59" s="51">
        <f t="shared" ref="F59:F64" si="1">IF($C$58=0,"",IF(C59="[for completion]","",C59/$C$58))</f>
        <v>0</v>
      </c>
      <c r="G59" s="51"/>
      <c r="H59" s="24"/>
      <c r="L59" s="24"/>
      <c r="M59" s="24"/>
    </row>
    <row r="60" spans="1:13" outlineLevel="1" x14ac:dyDescent="0.25">
      <c r="A60" s="26" t="s">
        <v>99</v>
      </c>
      <c r="B60" s="54" t="s">
        <v>98</v>
      </c>
      <c r="E60" s="50"/>
      <c r="F60" s="51">
        <f t="shared" si="1"/>
        <v>0</v>
      </c>
      <c r="G60" s="51"/>
      <c r="H60" s="24"/>
      <c r="L60" s="24"/>
      <c r="M60" s="24"/>
    </row>
    <row r="61" spans="1:13" outlineLevel="1" x14ac:dyDescent="0.25">
      <c r="A61" s="26" t="s">
        <v>100</v>
      </c>
      <c r="B61" s="54" t="s">
        <v>98</v>
      </c>
      <c r="E61" s="50"/>
      <c r="F61" s="51">
        <f t="shared" si="1"/>
        <v>0</v>
      </c>
      <c r="G61" s="51"/>
      <c r="H61" s="24"/>
      <c r="L61" s="24"/>
      <c r="M61" s="24"/>
    </row>
    <row r="62" spans="1:13" outlineLevel="1" x14ac:dyDescent="0.25">
      <c r="A62" s="26" t="s">
        <v>101</v>
      </c>
      <c r="B62" s="54" t="s">
        <v>98</v>
      </c>
      <c r="E62" s="50"/>
      <c r="F62" s="51">
        <f t="shared" si="1"/>
        <v>0</v>
      </c>
      <c r="G62" s="51"/>
      <c r="H62" s="24"/>
      <c r="L62" s="24"/>
      <c r="M62" s="24"/>
    </row>
    <row r="63" spans="1:13" outlineLevel="1" x14ac:dyDescent="0.25">
      <c r="A63" s="26" t="s">
        <v>102</v>
      </c>
      <c r="B63" s="54" t="s">
        <v>98</v>
      </c>
      <c r="E63" s="50"/>
      <c r="F63" s="51">
        <f t="shared" si="1"/>
        <v>0</v>
      </c>
      <c r="G63" s="51"/>
      <c r="H63" s="24"/>
      <c r="L63" s="24"/>
      <c r="M63" s="24"/>
    </row>
    <row r="64" spans="1:13" outlineLevel="1" x14ac:dyDescent="0.25">
      <c r="A64" s="26" t="s">
        <v>103</v>
      </c>
      <c r="B64" s="54" t="s">
        <v>98</v>
      </c>
      <c r="C64" s="55"/>
      <c r="D64" s="55"/>
      <c r="E64" s="55"/>
      <c r="F64" s="51">
        <f t="shared" si="1"/>
        <v>0</v>
      </c>
      <c r="G64" s="53"/>
      <c r="H64" s="24"/>
      <c r="L64" s="24"/>
      <c r="M64" s="24"/>
    </row>
    <row r="65" spans="1:13" ht="15" customHeight="1" x14ac:dyDescent="0.25">
      <c r="A65" s="45"/>
      <c r="B65" s="46" t="s">
        <v>104</v>
      </c>
      <c r="C65" s="93" t="s">
        <v>1154</v>
      </c>
      <c r="D65" s="93" t="s">
        <v>1155</v>
      </c>
      <c r="E65" s="47"/>
      <c r="F65" s="48" t="s">
        <v>105</v>
      </c>
      <c r="G65" s="56" t="s">
        <v>106</v>
      </c>
      <c r="H65" s="24"/>
      <c r="L65" s="24"/>
      <c r="M65" s="24"/>
    </row>
    <row r="66" spans="1:13" x14ac:dyDescent="0.25">
      <c r="A66" s="26" t="s">
        <v>107</v>
      </c>
      <c r="B66" s="43" t="s">
        <v>1226</v>
      </c>
      <c r="C66" s="149">
        <v>10.728031536991212</v>
      </c>
      <c r="D66" s="26" t="s">
        <v>969</v>
      </c>
      <c r="E66" s="40"/>
      <c r="F66" s="57"/>
      <c r="G66" s="58"/>
      <c r="H66" s="24"/>
      <c r="L66" s="24"/>
      <c r="M66" s="24"/>
    </row>
    <row r="67" spans="1:13" x14ac:dyDescent="0.25">
      <c r="B67" s="43"/>
      <c r="E67" s="40"/>
      <c r="F67" s="57"/>
      <c r="G67" s="58"/>
      <c r="H67" s="24"/>
      <c r="L67" s="24"/>
      <c r="M67" s="24"/>
    </row>
    <row r="68" spans="1:13" x14ac:dyDescent="0.25">
      <c r="B68" s="43" t="s">
        <v>1148</v>
      </c>
      <c r="C68" s="40"/>
      <c r="D68" s="40"/>
      <c r="E68" s="40"/>
      <c r="F68" s="58"/>
      <c r="G68" s="58"/>
      <c r="H68" s="24"/>
      <c r="L68" s="24"/>
      <c r="M68" s="24"/>
    </row>
    <row r="69" spans="1:13" x14ac:dyDescent="0.25">
      <c r="B69" s="43" t="s">
        <v>109</v>
      </c>
      <c r="E69" s="40"/>
      <c r="F69" s="58"/>
      <c r="G69" s="58"/>
      <c r="H69" s="24"/>
      <c r="L69" s="24"/>
      <c r="M69" s="24"/>
    </row>
    <row r="70" spans="1:13" x14ac:dyDescent="0.25">
      <c r="A70" s="26" t="s">
        <v>110</v>
      </c>
      <c r="B70" s="135" t="s">
        <v>1316</v>
      </c>
      <c r="C70" s="150">
        <v>28.799930079999925</v>
      </c>
      <c r="D70" s="103" t="s">
        <v>969</v>
      </c>
      <c r="E70" s="22"/>
      <c r="F70" s="51">
        <f t="shared" ref="F70:F76" si="2">IF($C$77=0,"",IF(C70="[for completion]","",C70/$C$77))</f>
        <v>7.1448300584842361E-3</v>
      </c>
      <c r="G70" s="51" t="str">
        <f>IF($D$77=0,"",IF(D70="[Mark as ND1 if not relevant]","",D70/$D$77))</f>
        <v/>
      </c>
      <c r="H70" s="24"/>
      <c r="L70" s="24"/>
      <c r="M70" s="24"/>
    </row>
    <row r="71" spans="1:13" x14ac:dyDescent="0.25">
      <c r="A71" s="26" t="s">
        <v>111</v>
      </c>
      <c r="B71" s="136" t="s">
        <v>1317</v>
      </c>
      <c r="C71" s="149">
        <v>1.6674453899999997</v>
      </c>
      <c r="D71" s="103" t="s">
        <v>969</v>
      </c>
      <c r="E71" s="22"/>
      <c r="F71" s="51">
        <f t="shared" si="2"/>
        <v>4.1366815510522235E-4</v>
      </c>
      <c r="G71" s="51" t="str">
        <f t="shared" ref="G71:G76" si="3">IF($D$77=0,"",IF(D71="[Mark as ND1 if not relevant]","",D71/$D$77))</f>
        <v/>
      </c>
      <c r="H71" s="24"/>
      <c r="L71" s="24"/>
      <c r="M71" s="24"/>
    </row>
    <row r="72" spans="1:13" x14ac:dyDescent="0.25">
      <c r="A72" s="26" t="s">
        <v>112</v>
      </c>
      <c r="B72" s="135" t="s">
        <v>1318</v>
      </c>
      <c r="C72" s="150">
        <v>3.6283355100000012</v>
      </c>
      <c r="D72" s="103" t="s">
        <v>969</v>
      </c>
      <c r="E72" s="22"/>
      <c r="F72" s="51">
        <f t="shared" si="2"/>
        <v>9.0013553998579039E-4</v>
      </c>
      <c r="G72" s="51" t="str">
        <f t="shared" si="3"/>
        <v/>
      </c>
      <c r="H72" s="24"/>
      <c r="L72" s="24"/>
      <c r="M72" s="24"/>
    </row>
    <row r="73" spans="1:13" x14ac:dyDescent="0.25">
      <c r="A73" s="26" t="s">
        <v>113</v>
      </c>
      <c r="B73" s="135" t="s">
        <v>1319</v>
      </c>
      <c r="C73" s="150">
        <v>12.098305379999989</v>
      </c>
      <c r="D73" s="103" t="s">
        <v>969</v>
      </c>
      <c r="E73" s="22"/>
      <c r="F73" s="51">
        <f t="shared" si="2"/>
        <v>3.0014078400757592E-3</v>
      </c>
      <c r="G73" s="51" t="str">
        <f t="shared" si="3"/>
        <v/>
      </c>
      <c r="H73" s="24"/>
      <c r="L73" s="24"/>
      <c r="M73" s="24"/>
    </row>
    <row r="74" spans="1:13" x14ac:dyDescent="0.25">
      <c r="A74" s="26" t="s">
        <v>114</v>
      </c>
      <c r="B74" s="135" t="s">
        <v>1320</v>
      </c>
      <c r="C74" s="150">
        <v>18.850602009999992</v>
      </c>
      <c r="D74" s="103" t="s">
        <v>969</v>
      </c>
      <c r="E74" s="22"/>
      <c r="F74" s="51">
        <f t="shared" si="2"/>
        <v>4.6765512099316755E-3</v>
      </c>
      <c r="G74" s="51" t="str">
        <f t="shared" si="3"/>
        <v/>
      </c>
      <c r="H74" s="24"/>
      <c r="L74" s="24"/>
      <c r="M74" s="24"/>
    </row>
    <row r="75" spans="1:13" x14ac:dyDescent="0.25">
      <c r="A75" s="26" t="s">
        <v>115</v>
      </c>
      <c r="B75" s="135" t="s">
        <v>1321</v>
      </c>
      <c r="C75" s="150">
        <v>380.88427563999943</v>
      </c>
      <c r="D75" s="103" t="s">
        <v>969</v>
      </c>
      <c r="E75" s="22"/>
      <c r="F75" s="51">
        <f t="shared" si="2"/>
        <v>9.4491667647710831E-2</v>
      </c>
      <c r="G75" s="51" t="str">
        <f t="shared" si="3"/>
        <v/>
      </c>
      <c r="H75" s="24"/>
      <c r="L75" s="24"/>
      <c r="M75" s="24"/>
    </row>
    <row r="76" spans="1:13" x14ac:dyDescent="0.25">
      <c r="A76" s="26" t="s">
        <v>116</v>
      </c>
      <c r="B76" s="135" t="s">
        <v>1322</v>
      </c>
      <c r="C76" s="150">
        <v>3584.9479560000318</v>
      </c>
      <c r="D76" s="103" t="s">
        <v>969</v>
      </c>
      <c r="E76" s="22"/>
      <c r="F76" s="51">
        <f t="shared" si="2"/>
        <v>0.88937173954870641</v>
      </c>
      <c r="G76" s="51" t="str">
        <f t="shared" si="3"/>
        <v/>
      </c>
      <c r="H76" s="24"/>
      <c r="L76" s="24"/>
      <c r="M76" s="24"/>
    </row>
    <row r="77" spans="1:13" x14ac:dyDescent="0.25">
      <c r="A77" s="26" t="s">
        <v>117</v>
      </c>
      <c r="B77" s="59" t="s">
        <v>96</v>
      </c>
      <c r="C77" s="50">
        <f>SUM(C70:C76)</f>
        <v>4030.8768500100314</v>
      </c>
      <c r="D77" s="50">
        <f>SUM(D70:D76)</f>
        <v>0</v>
      </c>
      <c r="E77" s="43"/>
      <c r="F77" s="53">
        <f>SUM(F70:F76)</f>
        <v>0.99999999999999989</v>
      </c>
      <c r="G77" s="53">
        <f>SUM(G70:G76)</f>
        <v>0</v>
      </c>
      <c r="H77" s="24"/>
      <c r="L77" s="24"/>
      <c r="M77" s="24"/>
    </row>
    <row r="78" spans="1:13" outlineLevel="1" x14ac:dyDescent="0.25">
      <c r="A78" s="26" t="s">
        <v>118</v>
      </c>
      <c r="B78" s="60" t="s">
        <v>119</v>
      </c>
      <c r="C78" s="50"/>
      <c r="D78" s="50"/>
      <c r="E78" s="43"/>
      <c r="F78" s="51">
        <f>IF($C$77=0,"",IF(C78="[for completion]","",C78/$C$77))</f>
        <v>0</v>
      </c>
      <c r="G78" s="51" t="str">
        <f t="shared" ref="G78:G87" si="4">IF($D$77=0,"",IF(D78="[for completion]","",D78/$D$77))</f>
        <v/>
      </c>
      <c r="H78" s="24"/>
      <c r="L78" s="24"/>
      <c r="M78" s="24"/>
    </row>
    <row r="79" spans="1:13" outlineLevel="1" x14ac:dyDescent="0.25">
      <c r="A79" s="26" t="s">
        <v>120</v>
      </c>
      <c r="B79" s="60" t="s">
        <v>121</v>
      </c>
      <c r="C79" s="50"/>
      <c r="D79" s="50"/>
      <c r="E79" s="43"/>
      <c r="F79" s="51">
        <f t="shared" ref="F79:F87" si="5">IF($C$77=0,"",IF(C79="[for completion]","",C79/$C$77))</f>
        <v>0</v>
      </c>
      <c r="G79" s="51" t="str">
        <f t="shared" si="4"/>
        <v/>
      </c>
      <c r="H79" s="24"/>
      <c r="L79" s="24"/>
      <c r="M79" s="24"/>
    </row>
    <row r="80" spans="1:13" outlineLevel="1" x14ac:dyDescent="0.25">
      <c r="A80" s="26" t="s">
        <v>122</v>
      </c>
      <c r="B80" s="60" t="s">
        <v>123</v>
      </c>
      <c r="C80" s="50"/>
      <c r="D80" s="50"/>
      <c r="E80" s="43"/>
      <c r="F80" s="51">
        <f t="shared" si="5"/>
        <v>0</v>
      </c>
      <c r="G80" s="51" t="str">
        <f t="shared" si="4"/>
        <v/>
      </c>
      <c r="H80" s="24"/>
      <c r="L80" s="24"/>
      <c r="M80" s="24"/>
    </row>
    <row r="81" spans="1:13" outlineLevel="1" x14ac:dyDescent="0.25">
      <c r="A81" s="26" t="s">
        <v>124</v>
      </c>
      <c r="B81" s="60" t="s">
        <v>125</v>
      </c>
      <c r="C81" s="50"/>
      <c r="D81" s="50"/>
      <c r="E81" s="43"/>
      <c r="F81" s="51">
        <f t="shared" si="5"/>
        <v>0</v>
      </c>
      <c r="G81" s="51" t="str">
        <f t="shared" si="4"/>
        <v/>
      </c>
      <c r="H81" s="24"/>
      <c r="L81" s="24"/>
      <c r="M81" s="24"/>
    </row>
    <row r="82" spans="1:13" outlineLevel="1" x14ac:dyDescent="0.25">
      <c r="A82" s="26" t="s">
        <v>126</v>
      </c>
      <c r="B82" s="60" t="s">
        <v>127</v>
      </c>
      <c r="C82" s="50"/>
      <c r="D82" s="50"/>
      <c r="E82" s="43"/>
      <c r="F82" s="51">
        <f t="shared" si="5"/>
        <v>0</v>
      </c>
      <c r="G82" s="51" t="str">
        <f t="shared" si="4"/>
        <v/>
      </c>
      <c r="H82" s="24"/>
      <c r="L82" s="24"/>
      <c r="M82" s="24"/>
    </row>
    <row r="83" spans="1:13" outlineLevel="1" x14ac:dyDescent="0.25">
      <c r="A83" s="26" t="s">
        <v>128</v>
      </c>
      <c r="B83" s="60"/>
      <c r="C83" s="50"/>
      <c r="D83" s="50"/>
      <c r="E83" s="43"/>
      <c r="F83" s="51"/>
      <c r="G83" s="51"/>
      <c r="H83" s="24"/>
      <c r="L83" s="24"/>
      <c r="M83" s="24"/>
    </row>
    <row r="84" spans="1:13" outlineLevel="1" x14ac:dyDescent="0.25">
      <c r="A84" s="26" t="s">
        <v>129</v>
      </c>
      <c r="B84" s="60"/>
      <c r="C84" s="50"/>
      <c r="D84" s="50"/>
      <c r="E84" s="43"/>
      <c r="F84" s="51"/>
      <c r="G84" s="51"/>
      <c r="H84" s="24"/>
      <c r="L84" s="24"/>
      <c r="M84" s="24"/>
    </row>
    <row r="85" spans="1:13" outlineLevel="1" x14ac:dyDescent="0.25">
      <c r="A85" s="26" t="s">
        <v>130</v>
      </c>
      <c r="B85" s="60"/>
      <c r="C85" s="50"/>
      <c r="D85" s="50"/>
      <c r="E85" s="43"/>
      <c r="F85" s="51"/>
      <c r="G85" s="51"/>
      <c r="H85" s="24"/>
      <c r="L85" s="24"/>
      <c r="M85" s="24"/>
    </row>
    <row r="86" spans="1:13" outlineLevel="1" x14ac:dyDescent="0.25">
      <c r="A86" s="26" t="s">
        <v>131</v>
      </c>
      <c r="B86" s="59"/>
      <c r="C86" s="50"/>
      <c r="D86" s="50"/>
      <c r="E86" s="43"/>
      <c r="F86" s="51">
        <f t="shared" si="5"/>
        <v>0</v>
      </c>
      <c r="G86" s="51" t="str">
        <f t="shared" si="4"/>
        <v/>
      </c>
      <c r="H86" s="24"/>
      <c r="L86" s="24"/>
      <c r="M86" s="24"/>
    </row>
    <row r="87" spans="1:13" outlineLevel="1" x14ac:dyDescent="0.25">
      <c r="A87" s="26" t="s">
        <v>132</v>
      </c>
      <c r="B87" s="60"/>
      <c r="C87" s="50"/>
      <c r="D87" s="50"/>
      <c r="E87" s="43"/>
      <c r="F87" s="51">
        <f t="shared" si="5"/>
        <v>0</v>
      </c>
      <c r="G87" s="51" t="str">
        <f t="shared" si="4"/>
        <v/>
      </c>
      <c r="H87" s="24"/>
      <c r="L87" s="24"/>
      <c r="M87" s="24"/>
    </row>
    <row r="88" spans="1:13" ht="15" customHeight="1" x14ac:dyDescent="0.25">
      <c r="A88" s="45"/>
      <c r="B88" s="46" t="s">
        <v>133</v>
      </c>
      <c r="C88" s="93" t="s">
        <v>1156</v>
      </c>
      <c r="D88" s="93" t="s">
        <v>1157</v>
      </c>
      <c r="E88" s="47"/>
      <c r="F88" s="48" t="s">
        <v>134</v>
      </c>
      <c r="G88" s="45" t="s">
        <v>135</v>
      </c>
      <c r="H88" s="24"/>
      <c r="L88" s="24"/>
      <c r="M88" s="24"/>
    </row>
    <row r="89" spans="1:13" x14ac:dyDescent="0.25">
      <c r="A89" s="26" t="s">
        <v>136</v>
      </c>
      <c r="B89" s="43" t="s">
        <v>108</v>
      </c>
      <c r="C89" s="149">
        <v>5.9133762794865472</v>
      </c>
      <c r="D89" s="149">
        <v>6.9133762794865499</v>
      </c>
      <c r="E89" s="40"/>
      <c r="F89" s="57"/>
      <c r="G89" s="58"/>
      <c r="H89" s="24"/>
      <c r="L89" s="24"/>
      <c r="M89" s="24"/>
    </row>
    <row r="90" spans="1:13" x14ac:dyDescent="0.25">
      <c r="B90" s="43"/>
      <c r="E90" s="40"/>
      <c r="F90" s="57"/>
      <c r="G90" s="58"/>
      <c r="H90" s="24"/>
      <c r="L90" s="24"/>
      <c r="M90" s="24"/>
    </row>
    <row r="91" spans="1:13" x14ac:dyDescent="0.25">
      <c r="B91" s="43" t="s">
        <v>1149</v>
      </c>
      <c r="C91" s="40"/>
      <c r="D91" s="40"/>
      <c r="E91" s="40"/>
      <c r="F91" s="58"/>
      <c r="G91" s="58"/>
      <c r="H91" s="24"/>
      <c r="L91" s="24"/>
      <c r="M91" s="24"/>
    </row>
    <row r="92" spans="1:13" x14ac:dyDescent="0.25">
      <c r="A92" s="26" t="s">
        <v>137</v>
      </c>
      <c r="B92" s="43" t="s">
        <v>109</v>
      </c>
      <c r="E92" s="40"/>
      <c r="F92" s="58"/>
      <c r="G92" s="58"/>
      <c r="H92" s="24"/>
      <c r="L92" s="24"/>
      <c r="M92" s="24"/>
    </row>
    <row r="93" spans="1:13" x14ac:dyDescent="0.25">
      <c r="A93" s="26" t="s">
        <v>138</v>
      </c>
      <c r="B93" s="136" t="s">
        <v>1316</v>
      </c>
      <c r="C93" s="26">
        <v>0</v>
      </c>
      <c r="D93" s="26">
        <v>0</v>
      </c>
      <c r="E93" s="22"/>
      <c r="F93" s="51">
        <f>IF($C$100=0,"",IF(C93="[for completion]","",IF(C93="","",C93/$C$100)))</f>
        <v>0</v>
      </c>
      <c r="G93" s="51">
        <f>IF($D$100=0,"",IF(D93="[Mark as ND1 if not relevant]","",IF(D93="","",D93/$D$100)))</f>
        <v>0</v>
      </c>
      <c r="H93" s="24"/>
      <c r="L93" s="24"/>
      <c r="M93" s="24"/>
    </row>
    <row r="94" spans="1:13" x14ac:dyDescent="0.25">
      <c r="A94" s="26" t="s">
        <v>139</v>
      </c>
      <c r="B94" s="136" t="s">
        <v>1317</v>
      </c>
      <c r="C94" s="26">
        <v>0</v>
      </c>
      <c r="D94" s="26">
        <v>0</v>
      </c>
      <c r="E94" s="22"/>
      <c r="F94" s="51">
        <f t="shared" ref="F94:F99" si="6">IF($C$100=0,"",IF(C94="[for completion]","",IF(C94="","",C94/$C$100)))</f>
        <v>0</v>
      </c>
      <c r="G94" s="51">
        <f t="shared" ref="G94:G99" si="7">IF($D$100=0,"",IF(D94="[Mark as ND1 if not relevant]","",IF(D94="","",D94/$D$100)))</f>
        <v>0</v>
      </c>
      <c r="H94" s="24"/>
      <c r="L94" s="24"/>
      <c r="M94" s="24"/>
    </row>
    <row r="95" spans="1:13" x14ac:dyDescent="0.25">
      <c r="A95" s="26" t="s">
        <v>140</v>
      </c>
      <c r="B95" s="136" t="s">
        <v>1318</v>
      </c>
      <c r="C95" s="26">
        <v>0</v>
      </c>
      <c r="D95" s="26">
        <v>0</v>
      </c>
      <c r="E95" s="22"/>
      <c r="F95" s="51">
        <f t="shared" si="6"/>
        <v>0</v>
      </c>
      <c r="G95" s="51">
        <f t="shared" si="7"/>
        <v>0</v>
      </c>
      <c r="H95" s="24"/>
      <c r="L95" s="24"/>
      <c r="M95" s="24"/>
    </row>
    <row r="96" spans="1:13" x14ac:dyDescent="0.25">
      <c r="A96" s="26" t="s">
        <v>141</v>
      </c>
      <c r="B96" s="136" t="s">
        <v>1319</v>
      </c>
      <c r="C96" s="26">
        <v>0</v>
      </c>
      <c r="D96" s="26">
        <v>0</v>
      </c>
      <c r="E96" s="22"/>
      <c r="F96" s="51">
        <f t="shared" si="6"/>
        <v>0</v>
      </c>
      <c r="G96" s="51">
        <f t="shared" si="7"/>
        <v>0</v>
      </c>
      <c r="H96" s="24"/>
      <c r="L96" s="24"/>
      <c r="M96" s="24"/>
    </row>
    <row r="97" spans="1:14" x14ac:dyDescent="0.25">
      <c r="A97" s="26" t="s">
        <v>142</v>
      </c>
      <c r="B97" s="136" t="s">
        <v>1320</v>
      </c>
      <c r="C97" s="26">
        <v>1000</v>
      </c>
      <c r="D97" s="26">
        <v>0</v>
      </c>
      <c r="E97" s="22"/>
      <c r="F97" s="51">
        <f t="shared" si="6"/>
        <v>0.30769230769230771</v>
      </c>
      <c r="G97" s="51">
        <f t="shared" si="7"/>
        <v>0</v>
      </c>
      <c r="H97" s="24"/>
      <c r="L97" s="24"/>
      <c r="M97" s="24"/>
    </row>
    <row r="98" spans="1:14" x14ac:dyDescent="0.25">
      <c r="A98" s="26" t="s">
        <v>143</v>
      </c>
      <c r="B98" s="136" t="s">
        <v>1321</v>
      </c>
      <c r="C98" s="26">
        <v>2250</v>
      </c>
      <c r="D98" s="26">
        <v>3250</v>
      </c>
      <c r="E98" s="22"/>
      <c r="F98" s="51">
        <f t="shared" si="6"/>
        <v>0.69230769230769229</v>
      </c>
      <c r="G98" s="51">
        <f t="shared" si="7"/>
        <v>1</v>
      </c>
      <c r="H98" s="24"/>
      <c r="L98" s="24"/>
      <c r="M98" s="24"/>
    </row>
    <row r="99" spans="1:14" x14ac:dyDescent="0.25">
      <c r="A99" s="26" t="s">
        <v>144</v>
      </c>
      <c r="B99" s="136" t="s">
        <v>1322</v>
      </c>
      <c r="C99" s="26">
        <v>0</v>
      </c>
      <c r="D99" s="26">
        <v>0</v>
      </c>
      <c r="E99" s="22"/>
      <c r="F99" s="51">
        <f t="shared" si="6"/>
        <v>0</v>
      </c>
      <c r="G99" s="51">
        <f t="shared" si="7"/>
        <v>0</v>
      </c>
      <c r="H99" s="24"/>
      <c r="L99" s="24"/>
      <c r="M99" s="24"/>
    </row>
    <row r="100" spans="1:14" x14ac:dyDescent="0.25">
      <c r="A100" s="26" t="s">
        <v>145</v>
      </c>
      <c r="B100" s="59" t="s">
        <v>96</v>
      </c>
      <c r="C100" s="50">
        <f>SUM(C93:C99)</f>
        <v>3250</v>
      </c>
      <c r="D100" s="50">
        <f>SUM(D93:D99)</f>
        <v>3250</v>
      </c>
      <c r="E100" s="43"/>
      <c r="F100" s="53">
        <f>SUM(F93:F99)</f>
        <v>1</v>
      </c>
      <c r="G100" s="53">
        <f>SUM(G93:G99)</f>
        <v>1</v>
      </c>
      <c r="H100" s="24"/>
      <c r="L100" s="24"/>
      <c r="M100" s="24"/>
    </row>
    <row r="101" spans="1:14" outlineLevel="1" x14ac:dyDescent="0.25">
      <c r="A101" s="26" t="s">
        <v>146</v>
      </c>
      <c r="B101" s="60" t="s">
        <v>119</v>
      </c>
      <c r="C101" s="50"/>
      <c r="D101" s="50"/>
      <c r="E101" s="43"/>
      <c r="F101" s="51">
        <f t="shared" ref="F101:F105" si="8">IF($C$100=0,"",IF(C101="[for completion]","",C101/$C$100))</f>
        <v>0</v>
      </c>
      <c r="G101" s="51">
        <f t="shared" ref="G101:G105" si="9">IF($D$100=0,"",IF(D101="[for completion]","",D101/$D$100))</f>
        <v>0</v>
      </c>
      <c r="H101" s="24"/>
      <c r="L101" s="24"/>
      <c r="M101" s="24"/>
    </row>
    <row r="102" spans="1:14" outlineLevel="1" x14ac:dyDescent="0.25">
      <c r="A102" s="26" t="s">
        <v>147</v>
      </c>
      <c r="B102" s="60" t="s">
        <v>121</v>
      </c>
      <c r="C102" s="50"/>
      <c r="D102" s="50"/>
      <c r="E102" s="43"/>
      <c r="F102" s="51">
        <f t="shared" si="8"/>
        <v>0</v>
      </c>
      <c r="G102" s="51">
        <f t="shared" si="9"/>
        <v>0</v>
      </c>
      <c r="H102" s="24"/>
      <c r="L102" s="24"/>
      <c r="M102" s="24"/>
    </row>
    <row r="103" spans="1:14" outlineLevel="1" x14ac:dyDescent="0.25">
      <c r="A103" s="26" t="s">
        <v>148</v>
      </c>
      <c r="B103" s="60" t="s">
        <v>123</v>
      </c>
      <c r="C103" s="50"/>
      <c r="D103" s="50"/>
      <c r="E103" s="43"/>
      <c r="F103" s="51">
        <f t="shared" si="8"/>
        <v>0</v>
      </c>
      <c r="G103" s="51">
        <f t="shared" si="9"/>
        <v>0</v>
      </c>
      <c r="H103" s="24"/>
      <c r="L103" s="24"/>
      <c r="M103" s="24"/>
    </row>
    <row r="104" spans="1:14" outlineLevel="1" x14ac:dyDescent="0.25">
      <c r="A104" s="26" t="s">
        <v>149</v>
      </c>
      <c r="B104" s="60" t="s">
        <v>125</v>
      </c>
      <c r="C104" s="50"/>
      <c r="D104" s="50"/>
      <c r="E104" s="43"/>
      <c r="F104" s="51">
        <f t="shared" si="8"/>
        <v>0</v>
      </c>
      <c r="G104" s="51">
        <f t="shared" si="9"/>
        <v>0</v>
      </c>
      <c r="H104" s="24"/>
      <c r="L104" s="24"/>
      <c r="M104" s="24"/>
    </row>
    <row r="105" spans="1:14" outlineLevel="1" x14ac:dyDescent="0.25">
      <c r="A105" s="26" t="s">
        <v>150</v>
      </c>
      <c r="B105" s="60" t="s">
        <v>127</v>
      </c>
      <c r="C105" s="50"/>
      <c r="D105" s="50"/>
      <c r="E105" s="43"/>
      <c r="F105" s="51">
        <f t="shared" si="8"/>
        <v>0</v>
      </c>
      <c r="G105" s="51">
        <f t="shared" si="9"/>
        <v>0</v>
      </c>
      <c r="H105" s="24"/>
      <c r="L105" s="24"/>
      <c r="M105" s="24"/>
    </row>
    <row r="106" spans="1:14" outlineLevel="1" x14ac:dyDescent="0.25">
      <c r="A106" s="26" t="s">
        <v>151</v>
      </c>
      <c r="B106" s="60"/>
      <c r="C106" s="50"/>
      <c r="D106" s="50"/>
      <c r="E106" s="43"/>
      <c r="F106" s="51"/>
      <c r="G106" s="51"/>
      <c r="H106" s="24"/>
      <c r="L106" s="24"/>
      <c r="M106" s="24"/>
    </row>
    <row r="107" spans="1:14" outlineLevel="1" x14ac:dyDescent="0.25">
      <c r="A107" s="26" t="s">
        <v>152</v>
      </c>
      <c r="B107" s="60"/>
      <c r="C107" s="50"/>
      <c r="D107" s="50"/>
      <c r="E107" s="43"/>
      <c r="F107" s="51"/>
      <c r="G107" s="51"/>
      <c r="H107" s="24"/>
      <c r="L107" s="24"/>
      <c r="M107" s="24"/>
    </row>
    <row r="108" spans="1:14" outlineLevel="1" x14ac:dyDescent="0.25">
      <c r="A108" s="26" t="s">
        <v>153</v>
      </c>
      <c r="B108" s="59"/>
      <c r="C108" s="50"/>
      <c r="D108" s="50"/>
      <c r="E108" s="43"/>
      <c r="F108" s="51"/>
      <c r="G108" s="51"/>
      <c r="H108" s="24"/>
      <c r="L108" s="24"/>
      <c r="M108" s="24"/>
    </row>
    <row r="109" spans="1:14" outlineLevel="1" x14ac:dyDescent="0.25">
      <c r="A109" s="26" t="s">
        <v>154</v>
      </c>
      <c r="B109" s="60"/>
      <c r="C109" s="50"/>
      <c r="D109" s="50"/>
      <c r="E109" s="43"/>
      <c r="F109" s="51"/>
      <c r="G109" s="51"/>
      <c r="H109" s="24"/>
      <c r="L109" s="24"/>
      <c r="M109" s="24"/>
    </row>
    <row r="110" spans="1:14" outlineLevel="1" x14ac:dyDescent="0.25">
      <c r="A110" s="26" t="s">
        <v>155</v>
      </c>
      <c r="B110" s="60"/>
      <c r="C110" s="50"/>
      <c r="D110" s="50"/>
      <c r="E110" s="43"/>
      <c r="F110" s="51"/>
      <c r="G110" s="51"/>
      <c r="H110" s="24"/>
      <c r="L110" s="24"/>
      <c r="M110" s="24"/>
    </row>
    <row r="111" spans="1:14" ht="15" customHeight="1" x14ac:dyDescent="0.25">
      <c r="A111" s="45"/>
      <c r="B111" s="46" t="s">
        <v>156</v>
      </c>
      <c r="C111" s="48" t="s">
        <v>157</v>
      </c>
      <c r="D111" s="48" t="s">
        <v>158</v>
      </c>
      <c r="E111" s="47"/>
      <c r="F111" s="48" t="s">
        <v>159</v>
      </c>
      <c r="G111" s="48" t="s">
        <v>160</v>
      </c>
      <c r="H111" s="24"/>
      <c r="L111" s="24"/>
      <c r="M111" s="24"/>
    </row>
    <row r="112" spans="1:14" s="61" customFormat="1" x14ac:dyDescent="0.25">
      <c r="A112" s="26" t="s">
        <v>161</v>
      </c>
      <c r="B112" s="43" t="s">
        <v>162</v>
      </c>
      <c r="C112" s="150">
        <v>4030.8768500100246</v>
      </c>
      <c r="D112" s="151">
        <v>4030.8768500100246</v>
      </c>
      <c r="E112" s="51"/>
      <c r="F112" s="51">
        <f>IF($C$127=0,"",IF(C112="[for completion]","",IF(C112="","",C112/$C$127)))</f>
        <v>1</v>
      </c>
      <c r="G112" s="51">
        <f>IF($D$127=0,"",IF(D112="[for completion]","",IF(D112="","",D112/$D$127)))</f>
        <v>1</v>
      </c>
      <c r="H112" s="24"/>
      <c r="I112" s="26"/>
      <c r="J112" s="26"/>
      <c r="K112" s="26"/>
      <c r="L112" s="24"/>
      <c r="M112" s="24"/>
      <c r="N112" s="24"/>
    </row>
    <row r="113" spans="1:14" s="61" customFormat="1" x14ac:dyDescent="0.25">
      <c r="A113" s="26" t="s">
        <v>163</v>
      </c>
      <c r="B113" s="43" t="s">
        <v>164</v>
      </c>
      <c r="C113" s="26">
        <v>0</v>
      </c>
      <c r="D113" s="103">
        <v>0</v>
      </c>
      <c r="E113" s="51"/>
      <c r="F113" s="51">
        <f t="shared" ref="F113:F126" si="10">IF($C$127=0,"",IF(C113="[for completion]","",IF(C113="","",C113/$C$127)))</f>
        <v>0</v>
      </c>
      <c r="G113" s="51">
        <f t="shared" ref="G113:G126" si="11">IF($D$127=0,"",IF(D113="[for completion]","",IF(D113="","",D113/$D$127)))</f>
        <v>0</v>
      </c>
      <c r="H113" s="24"/>
      <c r="I113" s="26"/>
      <c r="J113" s="26"/>
      <c r="K113" s="26"/>
      <c r="L113" s="24"/>
      <c r="M113" s="24"/>
      <c r="N113" s="24"/>
    </row>
    <row r="114" spans="1:14" s="61" customFormat="1" x14ac:dyDescent="0.25">
      <c r="A114" s="26" t="s">
        <v>165</v>
      </c>
      <c r="B114" s="43" t="s">
        <v>166</v>
      </c>
      <c r="C114" s="26">
        <v>0</v>
      </c>
      <c r="D114" s="103">
        <v>0</v>
      </c>
      <c r="E114" s="51"/>
      <c r="F114" s="51">
        <f t="shared" si="10"/>
        <v>0</v>
      </c>
      <c r="G114" s="51">
        <f t="shared" si="11"/>
        <v>0</v>
      </c>
      <c r="H114" s="24"/>
      <c r="I114" s="26"/>
      <c r="J114" s="26"/>
      <c r="K114" s="26"/>
      <c r="L114" s="24"/>
      <c r="M114" s="24"/>
      <c r="N114" s="24"/>
    </row>
    <row r="115" spans="1:14" s="61" customFormat="1" x14ac:dyDescent="0.25">
      <c r="A115" s="26" t="s">
        <v>167</v>
      </c>
      <c r="B115" s="43" t="s">
        <v>168</v>
      </c>
      <c r="C115" s="26">
        <v>0</v>
      </c>
      <c r="D115" s="103">
        <v>0</v>
      </c>
      <c r="E115" s="51"/>
      <c r="F115" s="51">
        <f t="shared" si="10"/>
        <v>0</v>
      </c>
      <c r="G115" s="51">
        <f t="shared" si="11"/>
        <v>0</v>
      </c>
      <c r="H115" s="24"/>
      <c r="I115" s="26"/>
      <c r="J115" s="26"/>
      <c r="K115" s="26"/>
      <c r="L115" s="24"/>
      <c r="M115" s="24"/>
      <c r="N115" s="24"/>
    </row>
    <row r="116" spans="1:14" s="61" customFormat="1" x14ac:dyDescent="0.25">
      <c r="A116" s="26" t="s">
        <v>169</v>
      </c>
      <c r="B116" s="43" t="s">
        <v>170</v>
      </c>
      <c r="C116" s="26">
        <v>0</v>
      </c>
      <c r="D116" s="103">
        <v>0</v>
      </c>
      <c r="E116" s="51"/>
      <c r="F116" s="51">
        <f t="shared" si="10"/>
        <v>0</v>
      </c>
      <c r="G116" s="51">
        <f t="shared" si="11"/>
        <v>0</v>
      </c>
      <c r="H116" s="24"/>
      <c r="I116" s="26"/>
      <c r="J116" s="26"/>
      <c r="K116" s="26"/>
      <c r="L116" s="24"/>
      <c r="M116" s="24"/>
      <c r="N116" s="24"/>
    </row>
    <row r="117" spans="1:14" s="61" customFormat="1" x14ac:dyDescent="0.25">
      <c r="A117" s="26" t="s">
        <v>171</v>
      </c>
      <c r="B117" s="43" t="s">
        <v>172</v>
      </c>
      <c r="C117" s="26">
        <v>0</v>
      </c>
      <c r="D117" s="103">
        <v>0</v>
      </c>
      <c r="E117" s="43"/>
      <c r="F117" s="51">
        <f t="shared" si="10"/>
        <v>0</v>
      </c>
      <c r="G117" s="51">
        <f t="shared" si="11"/>
        <v>0</v>
      </c>
      <c r="H117" s="24"/>
      <c r="I117" s="26"/>
      <c r="J117" s="26"/>
      <c r="K117" s="26"/>
      <c r="L117" s="24"/>
      <c r="M117" s="24"/>
      <c r="N117" s="24"/>
    </row>
    <row r="118" spans="1:14" x14ac:dyDescent="0.25">
      <c r="A118" s="26" t="s">
        <v>173</v>
      </c>
      <c r="B118" s="43" t="s">
        <v>174</v>
      </c>
      <c r="C118" s="26">
        <v>0</v>
      </c>
      <c r="D118" s="103">
        <v>0</v>
      </c>
      <c r="E118" s="43"/>
      <c r="F118" s="51">
        <f t="shared" si="10"/>
        <v>0</v>
      </c>
      <c r="G118" s="51">
        <f t="shared" si="11"/>
        <v>0</v>
      </c>
      <c r="H118" s="24"/>
      <c r="L118" s="24"/>
      <c r="M118" s="24"/>
    </row>
    <row r="119" spans="1:14" x14ac:dyDescent="0.25">
      <c r="A119" s="26" t="s">
        <v>175</v>
      </c>
      <c r="B119" s="43" t="s">
        <v>176</v>
      </c>
      <c r="C119" s="26">
        <v>0</v>
      </c>
      <c r="D119" s="103">
        <v>0</v>
      </c>
      <c r="E119" s="43"/>
      <c r="F119" s="51">
        <f t="shared" si="10"/>
        <v>0</v>
      </c>
      <c r="G119" s="51">
        <f t="shared" si="11"/>
        <v>0</v>
      </c>
      <c r="H119" s="24"/>
      <c r="L119" s="24"/>
      <c r="M119" s="24"/>
    </row>
    <row r="120" spans="1:14" x14ac:dyDescent="0.25">
      <c r="A120" s="26" t="s">
        <v>177</v>
      </c>
      <c r="B120" s="43" t="s">
        <v>178</v>
      </c>
      <c r="C120" s="26">
        <v>0</v>
      </c>
      <c r="D120" s="103">
        <v>0</v>
      </c>
      <c r="E120" s="43"/>
      <c r="F120" s="51">
        <f t="shared" si="10"/>
        <v>0</v>
      </c>
      <c r="G120" s="51">
        <f t="shared" si="11"/>
        <v>0</v>
      </c>
      <c r="H120" s="24"/>
      <c r="L120" s="24"/>
      <c r="M120" s="24"/>
    </row>
    <row r="121" spans="1:14" x14ac:dyDescent="0.25">
      <c r="A121" s="26" t="s">
        <v>179</v>
      </c>
      <c r="B121" s="43" t="s">
        <v>180</v>
      </c>
      <c r="C121" s="26">
        <v>0</v>
      </c>
      <c r="D121" s="103">
        <v>0</v>
      </c>
      <c r="E121" s="43"/>
      <c r="F121" s="51">
        <f t="shared" si="10"/>
        <v>0</v>
      </c>
      <c r="G121" s="51">
        <f t="shared" si="11"/>
        <v>0</v>
      </c>
      <c r="H121" s="24"/>
      <c r="L121" s="24"/>
      <c r="M121" s="24"/>
    </row>
    <row r="122" spans="1:14" x14ac:dyDescent="0.25">
      <c r="A122" s="26" t="s">
        <v>181</v>
      </c>
      <c r="B122" s="43" t="s">
        <v>182</v>
      </c>
      <c r="C122" s="26">
        <v>0</v>
      </c>
      <c r="D122" s="103">
        <v>0</v>
      </c>
      <c r="E122" s="43"/>
      <c r="F122" s="51">
        <f t="shared" si="10"/>
        <v>0</v>
      </c>
      <c r="G122" s="51">
        <f t="shared" si="11"/>
        <v>0</v>
      </c>
      <c r="H122" s="24"/>
      <c r="L122" s="24"/>
      <c r="M122" s="24"/>
    </row>
    <row r="123" spans="1:14" x14ac:dyDescent="0.25">
      <c r="A123" s="26" t="s">
        <v>183</v>
      </c>
      <c r="B123" s="43" t="s">
        <v>184</v>
      </c>
      <c r="C123" s="26">
        <v>0</v>
      </c>
      <c r="D123" s="103">
        <v>0</v>
      </c>
      <c r="E123" s="43"/>
      <c r="F123" s="51">
        <f t="shared" si="10"/>
        <v>0</v>
      </c>
      <c r="G123" s="51">
        <f t="shared" si="11"/>
        <v>0</v>
      </c>
      <c r="H123" s="24"/>
      <c r="L123" s="24"/>
      <c r="M123" s="24"/>
    </row>
    <row r="124" spans="1:14" x14ac:dyDescent="0.25">
      <c r="A124" s="26" t="s">
        <v>185</v>
      </c>
      <c r="B124" s="43" t="s">
        <v>186</v>
      </c>
      <c r="C124" s="26">
        <v>0</v>
      </c>
      <c r="D124" s="103">
        <v>0</v>
      </c>
      <c r="E124" s="43"/>
      <c r="F124" s="51">
        <f t="shared" si="10"/>
        <v>0</v>
      </c>
      <c r="G124" s="51">
        <f t="shared" si="11"/>
        <v>0</v>
      </c>
      <c r="H124" s="24"/>
      <c r="L124" s="24"/>
      <c r="M124" s="24"/>
    </row>
    <row r="125" spans="1:14" x14ac:dyDescent="0.25">
      <c r="A125" s="26" t="s">
        <v>187</v>
      </c>
      <c r="B125" s="43" t="s">
        <v>188</v>
      </c>
      <c r="C125" s="26">
        <v>0</v>
      </c>
      <c r="D125" s="103">
        <v>0</v>
      </c>
      <c r="E125" s="43"/>
      <c r="F125" s="51">
        <f t="shared" si="10"/>
        <v>0</v>
      </c>
      <c r="G125" s="51">
        <f t="shared" si="11"/>
        <v>0</v>
      </c>
      <c r="H125" s="24"/>
      <c r="L125" s="24"/>
      <c r="M125" s="24"/>
    </row>
    <row r="126" spans="1:14" x14ac:dyDescent="0.25">
      <c r="A126" s="26" t="s">
        <v>189</v>
      </c>
      <c r="B126" s="43" t="s">
        <v>94</v>
      </c>
      <c r="C126" s="26">
        <v>0</v>
      </c>
      <c r="D126" s="103">
        <v>0</v>
      </c>
      <c r="E126" s="43"/>
      <c r="F126" s="51">
        <f t="shared" si="10"/>
        <v>0</v>
      </c>
      <c r="G126" s="51">
        <f t="shared" si="11"/>
        <v>0</v>
      </c>
      <c r="H126" s="24"/>
      <c r="L126" s="24"/>
      <c r="M126" s="24"/>
    </row>
    <row r="127" spans="1:14" x14ac:dyDescent="0.25">
      <c r="A127" s="26" t="s">
        <v>190</v>
      </c>
      <c r="B127" s="59" t="s">
        <v>96</v>
      </c>
      <c r="C127" s="150">
        <f>SUM(C112:C126)</f>
        <v>4030.8768500100246</v>
      </c>
      <c r="D127" s="150">
        <f>SUM(D112:D126)</f>
        <v>4030.8768500100246</v>
      </c>
      <c r="E127" s="43"/>
      <c r="F127" s="62">
        <f>SUM(F112:F126)</f>
        <v>1</v>
      </c>
      <c r="G127" s="62">
        <f>SUM(G112:G126)</f>
        <v>1</v>
      </c>
      <c r="H127" s="24"/>
      <c r="L127" s="24"/>
      <c r="M127" s="24"/>
    </row>
    <row r="128" spans="1:14" outlineLevel="1" x14ac:dyDescent="0.25">
      <c r="A128" s="26" t="s">
        <v>191</v>
      </c>
      <c r="B128" s="54" t="s">
        <v>98</v>
      </c>
      <c r="E128" s="43"/>
      <c r="F128" s="51" t="str">
        <f>IF($C$127=0,"",IF(C128="[for completion]","",IF(C128="","",C128/$C$127)))</f>
        <v/>
      </c>
      <c r="G128" s="51" t="str">
        <f>IF($D$127=0,"",IF(D128="[for completion]","",IF(D128="","",D128/$D$127)))</f>
        <v/>
      </c>
      <c r="H128" s="24"/>
      <c r="L128" s="24"/>
      <c r="M128" s="24"/>
    </row>
    <row r="129" spans="1:14" outlineLevel="1" x14ac:dyDescent="0.25">
      <c r="A129" s="26" t="s">
        <v>192</v>
      </c>
      <c r="B129" s="54" t="s">
        <v>98</v>
      </c>
      <c r="E129" s="43"/>
      <c r="F129" s="51">
        <f t="shared" ref="F129:F136" si="12">IF($C$127=0,"",IF(C129="[for completion]","",C129/$C$127))</f>
        <v>0</v>
      </c>
      <c r="G129" s="51">
        <f t="shared" ref="G129:G136" si="13">IF($D$127=0,"",IF(D129="[for completion]","",D129/$D$127))</f>
        <v>0</v>
      </c>
      <c r="H129" s="24"/>
      <c r="L129" s="24"/>
      <c r="M129" s="24"/>
    </row>
    <row r="130" spans="1:14" outlineLevel="1" x14ac:dyDescent="0.25">
      <c r="A130" s="26" t="s">
        <v>193</v>
      </c>
      <c r="B130" s="54" t="s">
        <v>98</v>
      </c>
      <c r="E130" s="43"/>
      <c r="F130" s="51">
        <f t="shared" si="12"/>
        <v>0</v>
      </c>
      <c r="G130" s="51">
        <f t="shared" si="13"/>
        <v>0</v>
      </c>
      <c r="H130" s="24"/>
      <c r="L130" s="24"/>
      <c r="M130" s="24"/>
    </row>
    <row r="131" spans="1:14" outlineLevel="1" x14ac:dyDescent="0.25">
      <c r="A131" s="26" t="s">
        <v>194</v>
      </c>
      <c r="B131" s="54" t="s">
        <v>98</v>
      </c>
      <c r="E131" s="43"/>
      <c r="F131" s="51">
        <f t="shared" si="12"/>
        <v>0</v>
      </c>
      <c r="G131" s="51">
        <f t="shared" si="13"/>
        <v>0</v>
      </c>
      <c r="H131" s="24"/>
      <c r="L131" s="24"/>
      <c r="M131" s="24"/>
    </row>
    <row r="132" spans="1:14" outlineLevel="1" x14ac:dyDescent="0.25">
      <c r="A132" s="26" t="s">
        <v>195</v>
      </c>
      <c r="B132" s="54" t="s">
        <v>98</v>
      </c>
      <c r="E132" s="43"/>
      <c r="F132" s="51">
        <f t="shared" si="12"/>
        <v>0</v>
      </c>
      <c r="G132" s="51">
        <f t="shared" si="13"/>
        <v>0</v>
      </c>
      <c r="H132" s="24"/>
      <c r="L132" s="24"/>
      <c r="M132" s="24"/>
    </row>
    <row r="133" spans="1:14" outlineLevel="1" x14ac:dyDescent="0.25">
      <c r="A133" s="26" t="s">
        <v>196</v>
      </c>
      <c r="B133" s="54" t="s">
        <v>98</v>
      </c>
      <c r="E133" s="43"/>
      <c r="F133" s="51">
        <f t="shared" si="12"/>
        <v>0</v>
      </c>
      <c r="G133" s="51">
        <f t="shared" si="13"/>
        <v>0</v>
      </c>
      <c r="H133" s="24"/>
      <c r="L133" s="24"/>
      <c r="M133" s="24"/>
    </row>
    <row r="134" spans="1:14" outlineLevel="1" x14ac:dyDescent="0.25">
      <c r="A134" s="26" t="s">
        <v>197</v>
      </c>
      <c r="B134" s="54" t="s">
        <v>98</v>
      </c>
      <c r="E134" s="43"/>
      <c r="F134" s="51">
        <f t="shared" si="12"/>
        <v>0</v>
      </c>
      <c r="G134" s="51">
        <f t="shared" si="13"/>
        <v>0</v>
      </c>
      <c r="H134" s="24"/>
      <c r="L134" s="24"/>
      <c r="M134" s="24"/>
    </row>
    <row r="135" spans="1:14" outlineLevel="1" x14ac:dyDescent="0.25">
      <c r="A135" s="26" t="s">
        <v>198</v>
      </c>
      <c r="B135" s="54" t="s">
        <v>98</v>
      </c>
      <c r="E135" s="43"/>
      <c r="F135" s="51">
        <f t="shared" si="12"/>
        <v>0</v>
      </c>
      <c r="G135" s="51">
        <f t="shared" si="13"/>
        <v>0</v>
      </c>
      <c r="H135" s="24"/>
      <c r="L135" s="24"/>
      <c r="M135" s="24"/>
    </row>
    <row r="136" spans="1:14" outlineLevel="1" x14ac:dyDescent="0.25">
      <c r="A136" s="26" t="s">
        <v>199</v>
      </c>
      <c r="B136" s="54" t="s">
        <v>98</v>
      </c>
      <c r="C136" s="55"/>
      <c r="D136" s="55"/>
      <c r="E136" s="55"/>
      <c r="F136" s="51">
        <f t="shared" si="12"/>
        <v>0</v>
      </c>
      <c r="G136" s="51">
        <f t="shared" si="13"/>
        <v>0</v>
      </c>
      <c r="H136" s="24"/>
      <c r="L136" s="24"/>
      <c r="M136" s="24"/>
    </row>
    <row r="137" spans="1:14" ht="15" customHeight="1" x14ac:dyDescent="0.25">
      <c r="A137" s="45"/>
      <c r="B137" s="46" t="s">
        <v>200</v>
      </c>
      <c r="C137" s="48" t="s">
        <v>157</v>
      </c>
      <c r="D137" s="48" t="s">
        <v>158</v>
      </c>
      <c r="E137" s="47"/>
      <c r="F137" s="48" t="s">
        <v>159</v>
      </c>
      <c r="G137" s="48" t="s">
        <v>160</v>
      </c>
      <c r="H137" s="24"/>
      <c r="L137" s="24"/>
      <c r="M137" s="24"/>
    </row>
    <row r="138" spans="1:14" s="61" customFormat="1" x14ac:dyDescent="0.25">
      <c r="A138" s="26" t="s">
        <v>201</v>
      </c>
      <c r="B138" s="43" t="s">
        <v>162</v>
      </c>
      <c r="C138" s="26">
        <v>3250</v>
      </c>
      <c r="D138" s="103">
        <v>3250</v>
      </c>
      <c r="E138" s="51"/>
      <c r="F138" s="51">
        <f>IF($C$153=0,"",IF(C138="[for completion]","",IF(C138="","",C138/$C$153)))</f>
        <v>1</v>
      </c>
      <c r="G138" s="51">
        <f>IF($D$153=0,"",IF(D138="[for completion]","",IF(D138="","",D138/$D$153)))</f>
        <v>1</v>
      </c>
      <c r="H138" s="24"/>
      <c r="I138" s="26"/>
      <c r="J138" s="26"/>
      <c r="K138" s="26"/>
      <c r="L138" s="24"/>
      <c r="M138" s="24"/>
      <c r="N138" s="24"/>
    </row>
    <row r="139" spans="1:14" s="61" customFormat="1" x14ac:dyDescent="0.25">
      <c r="A139" s="26" t="s">
        <v>202</v>
      </c>
      <c r="B139" s="43" t="s">
        <v>164</v>
      </c>
      <c r="C139" s="26">
        <v>0</v>
      </c>
      <c r="D139" s="103">
        <v>0</v>
      </c>
      <c r="E139" s="51"/>
      <c r="F139" s="51">
        <f t="shared" ref="F139:F152" si="14">IF($C$153=0,"",IF(C139="[for completion]","",IF(C139="","",C139/$C$153)))</f>
        <v>0</v>
      </c>
      <c r="G139" s="51">
        <f t="shared" ref="G139:G152" si="15">IF($D$153=0,"",IF(D139="[for completion]","",IF(D139="","",D139/$D$153)))</f>
        <v>0</v>
      </c>
      <c r="H139" s="24"/>
      <c r="I139" s="26"/>
      <c r="J139" s="26"/>
      <c r="K139" s="26"/>
      <c r="L139" s="24"/>
      <c r="M139" s="24"/>
      <c r="N139" s="24"/>
    </row>
    <row r="140" spans="1:14" s="61" customFormat="1" x14ac:dyDescent="0.25">
      <c r="A140" s="26" t="s">
        <v>203</v>
      </c>
      <c r="B140" s="43" t="s">
        <v>166</v>
      </c>
      <c r="C140" s="26">
        <v>0</v>
      </c>
      <c r="D140" s="103">
        <v>0</v>
      </c>
      <c r="E140" s="51"/>
      <c r="F140" s="51">
        <f t="shared" si="14"/>
        <v>0</v>
      </c>
      <c r="G140" s="51">
        <f t="shared" si="15"/>
        <v>0</v>
      </c>
      <c r="H140" s="24"/>
      <c r="I140" s="26"/>
      <c r="J140" s="26"/>
      <c r="K140" s="26"/>
      <c r="L140" s="24"/>
      <c r="M140" s="24"/>
      <c r="N140" s="24"/>
    </row>
    <row r="141" spans="1:14" s="61" customFormat="1" x14ac:dyDescent="0.25">
      <c r="A141" s="26" t="s">
        <v>204</v>
      </c>
      <c r="B141" s="43" t="s">
        <v>168</v>
      </c>
      <c r="C141" s="26">
        <v>0</v>
      </c>
      <c r="D141" s="103">
        <v>0</v>
      </c>
      <c r="E141" s="51"/>
      <c r="F141" s="51">
        <f t="shared" si="14"/>
        <v>0</v>
      </c>
      <c r="G141" s="51">
        <f t="shared" si="15"/>
        <v>0</v>
      </c>
      <c r="H141" s="24"/>
      <c r="I141" s="26"/>
      <c r="J141" s="26"/>
      <c r="K141" s="26"/>
      <c r="L141" s="24"/>
      <c r="M141" s="24"/>
      <c r="N141" s="24"/>
    </row>
    <row r="142" spans="1:14" s="61" customFormat="1" x14ac:dyDescent="0.25">
      <c r="A142" s="26" t="s">
        <v>205</v>
      </c>
      <c r="B142" s="43" t="s">
        <v>170</v>
      </c>
      <c r="C142" s="26">
        <v>0</v>
      </c>
      <c r="D142" s="103">
        <v>0</v>
      </c>
      <c r="E142" s="51"/>
      <c r="F142" s="51">
        <f t="shared" si="14"/>
        <v>0</v>
      </c>
      <c r="G142" s="51">
        <f t="shared" si="15"/>
        <v>0</v>
      </c>
      <c r="H142" s="24"/>
      <c r="I142" s="26"/>
      <c r="J142" s="26"/>
      <c r="K142" s="26"/>
      <c r="L142" s="24"/>
      <c r="M142" s="24"/>
      <c r="N142" s="24"/>
    </row>
    <row r="143" spans="1:14" s="61" customFormat="1" x14ac:dyDescent="0.25">
      <c r="A143" s="26" t="s">
        <v>206</v>
      </c>
      <c r="B143" s="43" t="s">
        <v>172</v>
      </c>
      <c r="C143" s="26">
        <v>0</v>
      </c>
      <c r="D143" s="103">
        <v>0</v>
      </c>
      <c r="E143" s="43"/>
      <c r="F143" s="51">
        <f t="shared" si="14"/>
        <v>0</v>
      </c>
      <c r="G143" s="51">
        <f t="shared" si="15"/>
        <v>0</v>
      </c>
      <c r="H143" s="24"/>
      <c r="I143" s="26"/>
      <c r="J143" s="26"/>
      <c r="K143" s="26"/>
      <c r="L143" s="24"/>
      <c r="M143" s="24"/>
      <c r="N143" s="24"/>
    </row>
    <row r="144" spans="1:14" x14ac:dyDescent="0.25">
      <c r="A144" s="26" t="s">
        <v>207</v>
      </c>
      <c r="B144" s="43" t="s">
        <v>174</v>
      </c>
      <c r="C144" s="26">
        <v>0</v>
      </c>
      <c r="D144" s="103">
        <v>0</v>
      </c>
      <c r="E144" s="43"/>
      <c r="F144" s="51">
        <f t="shared" si="14"/>
        <v>0</v>
      </c>
      <c r="G144" s="51">
        <f t="shared" si="15"/>
        <v>0</v>
      </c>
      <c r="H144" s="24"/>
      <c r="L144" s="24"/>
      <c r="M144" s="24"/>
    </row>
    <row r="145" spans="1:13" x14ac:dyDescent="0.25">
      <c r="A145" s="26" t="s">
        <v>208</v>
      </c>
      <c r="B145" s="43" t="s">
        <v>176</v>
      </c>
      <c r="C145" s="26">
        <v>0</v>
      </c>
      <c r="D145" s="103">
        <v>0</v>
      </c>
      <c r="E145" s="43"/>
      <c r="F145" s="51">
        <f t="shared" si="14"/>
        <v>0</v>
      </c>
      <c r="G145" s="51">
        <f t="shared" si="15"/>
        <v>0</v>
      </c>
      <c r="H145" s="24"/>
      <c r="L145" s="24"/>
      <c r="M145" s="24"/>
    </row>
    <row r="146" spans="1:13" x14ac:dyDescent="0.25">
      <c r="A146" s="26" t="s">
        <v>209</v>
      </c>
      <c r="B146" s="43" t="s">
        <v>178</v>
      </c>
      <c r="C146" s="26">
        <v>0</v>
      </c>
      <c r="D146" s="103">
        <v>0</v>
      </c>
      <c r="E146" s="43"/>
      <c r="F146" s="51">
        <f t="shared" si="14"/>
        <v>0</v>
      </c>
      <c r="G146" s="51">
        <f t="shared" si="15"/>
        <v>0</v>
      </c>
      <c r="H146" s="24"/>
      <c r="L146" s="24"/>
      <c r="M146" s="24"/>
    </row>
    <row r="147" spans="1:13" x14ac:dyDescent="0.25">
      <c r="A147" s="26" t="s">
        <v>210</v>
      </c>
      <c r="B147" s="43" t="s">
        <v>180</v>
      </c>
      <c r="C147" s="26">
        <v>0</v>
      </c>
      <c r="D147" s="103">
        <v>0</v>
      </c>
      <c r="E147" s="43"/>
      <c r="F147" s="51">
        <f t="shared" si="14"/>
        <v>0</v>
      </c>
      <c r="G147" s="51">
        <f t="shared" si="15"/>
        <v>0</v>
      </c>
      <c r="H147" s="24"/>
      <c r="L147" s="24"/>
      <c r="M147" s="24"/>
    </row>
    <row r="148" spans="1:13" x14ac:dyDescent="0.25">
      <c r="A148" s="26" t="s">
        <v>211</v>
      </c>
      <c r="B148" s="43" t="s">
        <v>182</v>
      </c>
      <c r="C148" s="26">
        <v>0</v>
      </c>
      <c r="D148" s="103">
        <v>0</v>
      </c>
      <c r="E148" s="43"/>
      <c r="F148" s="51">
        <f t="shared" si="14"/>
        <v>0</v>
      </c>
      <c r="G148" s="51">
        <f t="shared" si="15"/>
        <v>0</v>
      </c>
      <c r="H148" s="24"/>
      <c r="L148" s="24"/>
      <c r="M148" s="24"/>
    </row>
    <row r="149" spans="1:13" x14ac:dyDescent="0.25">
      <c r="A149" s="26" t="s">
        <v>212</v>
      </c>
      <c r="B149" s="43" t="s">
        <v>184</v>
      </c>
      <c r="C149" s="26">
        <v>0</v>
      </c>
      <c r="D149" s="103">
        <v>0</v>
      </c>
      <c r="E149" s="43"/>
      <c r="F149" s="51">
        <f t="shared" si="14"/>
        <v>0</v>
      </c>
      <c r="G149" s="51">
        <f t="shared" si="15"/>
        <v>0</v>
      </c>
      <c r="H149" s="24"/>
      <c r="L149" s="24"/>
      <c r="M149" s="24"/>
    </row>
    <row r="150" spans="1:13" x14ac:dyDescent="0.25">
      <c r="A150" s="26" t="s">
        <v>213</v>
      </c>
      <c r="B150" s="43" t="s">
        <v>186</v>
      </c>
      <c r="C150" s="26">
        <v>0</v>
      </c>
      <c r="D150" s="103">
        <v>0</v>
      </c>
      <c r="E150" s="43"/>
      <c r="F150" s="51">
        <f t="shared" si="14"/>
        <v>0</v>
      </c>
      <c r="G150" s="51">
        <f t="shared" si="15"/>
        <v>0</v>
      </c>
      <c r="H150" s="24"/>
      <c r="L150" s="24"/>
      <c r="M150" s="24"/>
    </row>
    <row r="151" spans="1:13" x14ac:dyDescent="0.25">
      <c r="A151" s="26" t="s">
        <v>214</v>
      </c>
      <c r="B151" s="43" t="s">
        <v>188</v>
      </c>
      <c r="C151" s="26">
        <v>0</v>
      </c>
      <c r="D151" s="103">
        <v>0</v>
      </c>
      <c r="E151" s="43"/>
      <c r="F151" s="51">
        <f t="shared" si="14"/>
        <v>0</v>
      </c>
      <c r="G151" s="51">
        <f t="shared" si="15"/>
        <v>0</v>
      </c>
      <c r="H151" s="24"/>
      <c r="L151" s="24"/>
      <c r="M151" s="24"/>
    </row>
    <row r="152" spans="1:13" x14ac:dyDescent="0.25">
      <c r="A152" s="26" t="s">
        <v>215</v>
      </c>
      <c r="B152" s="43" t="s">
        <v>94</v>
      </c>
      <c r="C152" s="26">
        <v>0</v>
      </c>
      <c r="D152" s="103">
        <v>0</v>
      </c>
      <c r="E152" s="43"/>
      <c r="F152" s="51">
        <f t="shared" si="14"/>
        <v>0</v>
      </c>
      <c r="G152" s="51">
        <f t="shared" si="15"/>
        <v>0</v>
      </c>
      <c r="H152" s="24"/>
      <c r="L152" s="24"/>
      <c r="M152" s="24"/>
    </row>
    <row r="153" spans="1:13" x14ac:dyDescent="0.25">
      <c r="A153" s="26" t="s">
        <v>216</v>
      </c>
      <c r="B153" s="59" t="s">
        <v>96</v>
      </c>
      <c r="C153" s="26">
        <f>SUM(C138:C152)</f>
        <v>3250</v>
      </c>
      <c r="D153" s="26">
        <f>SUM(D138:D152)</f>
        <v>3250</v>
      </c>
      <c r="E153" s="43"/>
      <c r="F153" s="62">
        <f>SUM(F138:F152)</f>
        <v>1</v>
      </c>
      <c r="G153" s="62">
        <f>SUM(G138:G152)</f>
        <v>1</v>
      </c>
      <c r="H153" s="24"/>
      <c r="L153" s="24"/>
      <c r="M153" s="24"/>
    </row>
    <row r="154" spans="1:13" outlineLevel="1" x14ac:dyDescent="0.25">
      <c r="A154" s="26" t="s">
        <v>217</v>
      </c>
      <c r="B154" s="54" t="s">
        <v>98</v>
      </c>
      <c r="E154" s="43"/>
      <c r="F154" s="51" t="str">
        <f>IF($C$153=0,"",IF(C154="[for completion]","",IF(C154="","",C154/$C$153)))</f>
        <v/>
      </c>
      <c r="G154" s="51" t="str">
        <f>IF($D$153=0,"",IF(D154="[for completion]","",IF(D154="","",D154/$D$153)))</f>
        <v/>
      </c>
      <c r="H154" s="24"/>
      <c r="L154" s="24"/>
      <c r="M154" s="24"/>
    </row>
    <row r="155" spans="1:13" outlineLevel="1" x14ac:dyDescent="0.25">
      <c r="A155" s="26" t="s">
        <v>218</v>
      </c>
      <c r="B155" s="54" t="s">
        <v>98</v>
      </c>
      <c r="E155" s="43"/>
      <c r="F155" s="51" t="str">
        <f t="shared" ref="F155:F162" si="16">IF($C$153=0,"",IF(C155="[for completion]","",IF(C155="","",C155/$C$153)))</f>
        <v/>
      </c>
      <c r="G155" s="51" t="str">
        <f t="shared" ref="G155:G162" si="17">IF($D$153=0,"",IF(D155="[for completion]","",IF(D155="","",D155/$D$153)))</f>
        <v/>
      </c>
      <c r="H155" s="24"/>
      <c r="L155" s="24"/>
      <c r="M155" s="24"/>
    </row>
    <row r="156" spans="1:13" outlineLevel="1" x14ac:dyDescent="0.25">
      <c r="A156" s="26" t="s">
        <v>219</v>
      </c>
      <c r="B156" s="54" t="s">
        <v>98</v>
      </c>
      <c r="E156" s="43"/>
      <c r="F156" s="51" t="str">
        <f t="shared" si="16"/>
        <v/>
      </c>
      <c r="G156" s="51" t="str">
        <f t="shared" si="17"/>
        <v/>
      </c>
      <c r="H156" s="24"/>
      <c r="L156" s="24"/>
      <c r="M156" s="24"/>
    </row>
    <row r="157" spans="1:13" outlineLevel="1" x14ac:dyDescent="0.25">
      <c r="A157" s="26" t="s">
        <v>220</v>
      </c>
      <c r="B157" s="54" t="s">
        <v>98</v>
      </c>
      <c r="E157" s="43"/>
      <c r="F157" s="51" t="str">
        <f t="shared" si="16"/>
        <v/>
      </c>
      <c r="G157" s="51" t="str">
        <f t="shared" si="17"/>
        <v/>
      </c>
      <c r="H157" s="24"/>
      <c r="L157" s="24"/>
      <c r="M157" s="24"/>
    </row>
    <row r="158" spans="1:13" outlineLevel="1" x14ac:dyDescent="0.25">
      <c r="A158" s="26" t="s">
        <v>221</v>
      </c>
      <c r="B158" s="54" t="s">
        <v>98</v>
      </c>
      <c r="E158" s="43"/>
      <c r="F158" s="51" t="str">
        <f t="shared" si="16"/>
        <v/>
      </c>
      <c r="G158" s="51" t="str">
        <f t="shared" si="17"/>
        <v/>
      </c>
      <c r="H158" s="24"/>
      <c r="L158" s="24"/>
      <c r="M158" s="24"/>
    </row>
    <row r="159" spans="1:13" outlineLevel="1" x14ac:dyDescent="0.25">
      <c r="A159" s="26" t="s">
        <v>222</v>
      </c>
      <c r="B159" s="54" t="s">
        <v>98</v>
      </c>
      <c r="E159" s="43"/>
      <c r="F159" s="51" t="str">
        <f t="shared" si="16"/>
        <v/>
      </c>
      <c r="G159" s="51" t="str">
        <f t="shared" si="17"/>
        <v/>
      </c>
      <c r="H159" s="24"/>
      <c r="L159" s="24"/>
      <c r="M159" s="24"/>
    </row>
    <row r="160" spans="1:13" outlineLevel="1" x14ac:dyDescent="0.25">
      <c r="A160" s="26" t="s">
        <v>223</v>
      </c>
      <c r="B160" s="54" t="s">
        <v>98</v>
      </c>
      <c r="E160" s="43"/>
      <c r="F160" s="51" t="str">
        <f t="shared" si="16"/>
        <v/>
      </c>
      <c r="G160" s="51" t="str">
        <f t="shared" si="17"/>
        <v/>
      </c>
      <c r="H160" s="24"/>
      <c r="L160" s="24"/>
      <c r="M160" s="24"/>
    </row>
    <row r="161" spans="1:13" outlineLevel="1" x14ac:dyDescent="0.25">
      <c r="A161" s="26" t="s">
        <v>224</v>
      </c>
      <c r="B161" s="54" t="s">
        <v>98</v>
      </c>
      <c r="E161" s="43"/>
      <c r="F161" s="51" t="str">
        <f t="shared" si="16"/>
        <v/>
      </c>
      <c r="G161" s="51" t="str">
        <f t="shared" si="17"/>
        <v/>
      </c>
      <c r="H161" s="24"/>
      <c r="L161" s="24"/>
      <c r="M161" s="24"/>
    </row>
    <row r="162" spans="1:13" outlineLevel="1" x14ac:dyDescent="0.25">
      <c r="A162" s="26" t="s">
        <v>225</v>
      </c>
      <c r="B162" s="54" t="s">
        <v>98</v>
      </c>
      <c r="C162" s="55"/>
      <c r="D162" s="55"/>
      <c r="E162" s="55"/>
      <c r="F162" s="51" t="str">
        <f t="shared" si="16"/>
        <v/>
      </c>
      <c r="G162" s="51" t="str">
        <f t="shared" si="17"/>
        <v/>
      </c>
      <c r="H162" s="24"/>
      <c r="L162" s="24"/>
      <c r="M162" s="24"/>
    </row>
    <row r="163" spans="1:13" ht="15" customHeight="1" x14ac:dyDescent="0.25">
      <c r="A163" s="45"/>
      <c r="B163" s="46" t="s">
        <v>226</v>
      </c>
      <c r="C163" s="93" t="s">
        <v>157</v>
      </c>
      <c r="D163" s="93" t="s">
        <v>158</v>
      </c>
      <c r="E163" s="47"/>
      <c r="F163" s="93" t="s">
        <v>159</v>
      </c>
      <c r="G163" s="93" t="s">
        <v>160</v>
      </c>
      <c r="H163" s="24"/>
      <c r="L163" s="24"/>
      <c r="M163" s="24"/>
    </row>
    <row r="164" spans="1:13" x14ac:dyDescent="0.25">
      <c r="A164" s="26" t="s">
        <v>228</v>
      </c>
      <c r="B164" s="24" t="s">
        <v>229</v>
      </c>
      <c r="C164" s="26">
        <v>3250</v>
      </c>
      <c r="D164" s="26">
        <v>2150</v>
      </c>
      <c r="E164" s="63"/>
      <c r="F164" s="51">
        <f>IF($C$167=0,"",IF(C164="[for completion]","",IF(C164="","",C164/$C$167)))</f>
        <v>1</v>
      </c>
      <c r="G164" s="51">
        <f>IF($D$167=0,"",IF(D164="[for completion]","",IF(D164="","",D164/$D$167)))</f>
        <v>0.66153846153846152</v>
      </c>
      <c r="H164" s="24"/>
      <c r="L164" s="24"/>
      <c r="M164" s="24"/>
    </row>
    <row r="165" spans="1:13" x14ac:dyDescent="0.25">
      <c r="A165" s="26" t="s">
        <v>230</v>
      </c>
      <c r="B165" s="24" t="s">
        <v>231</v>
      </c>
      <c r="C165" s="26">
        <v>0</v>
      </c>
      <c r="D165" s="26">
        <v>1100</v>
      </c>
      <c r="E165" s="63"/>
      <c r="F165" s="51">
        <f t="shared" ref="F165:F166" si="18">IF($C$167=0,"",IF(C165="[for completion]","",IF(C165="","",C165/$C$167)))</f>
        <v>0</v>
      </c>
      <c r="G165" s="51">
        <f t="shared" ref="G165:G166" si="19">IF($D$167=0,"",IF(D165="[for completion]","",IF(D165="","",D165/$D$167)))</f>
        <v>0.33846153846153848</v>
      </c>
      <c r="H165" s="24"/>
      <c r="L165" s="24"/>
      <c r="M165" s="24"/>
    </row>
    <row r="166" spans="1:13" x14ac:dyDescent="0.25">
      <c r="A166" s="26" t="s">
        <v>232</v>
      </c>
      <c r="B166" s="24" t="s">
        <v>94</v>
      </c>
      <c r="C166" s="26">
        <v>0</v>
      </c>
      <c r="D166" s="26">
        <v>0</v>
      </c>
      <c r="E166" s="63"/>
      <c r="F166" s="51">
        <f t="shared" si="18"/>
        <v>0</v>
      </c>
      <c r="G166" s="51">
        <f t="shared" si="19"/>
        <v>0</v>
      </c>
      <c r="H166" s="24"/>
      <c r="L166" s="24"/>
      <c r="M166" s="24"/>
    </row>
    <row r="167" spans="1:13" x14ac:dyDescent="0.25">
      <c r="A167" s="26" t="s">
        <v>233</v>
      </c>
      <c r="B167" s="64" t="s">
        <v>96</v>
      </c>
      <c r="C167" s="24">
        <f>SUM(C164:C166)</f>
        <v>3250</v>
      </c>
      <c r="D167" s="24">
        <f>SUM(D164:D166)</f>
        <v>3250</v>
      </c>
      <c r="E167" s="63"/>
      <c r="F167" s="63">
        <f>SUM(F164:F166)</f>
        <v>1</v>
      </c>
      <c r="G167" s="63">
        <f>SUM(G164:G166)</f>
        <v>1</v>
      </c>
      <c r="H167" s="24"/>
      <c r="L167" s="24"/>
      <c r="M167" s="24"/>
    </row>
    <row r="168" spans="1:13" outlineLevel="1" x14ac:dyDescent="0.25">
      <c r="A168" s="26" t="s">
        <v>234</v>
      </c>
      <c r="B168" s="64"/>
      <c r="C168" s="24"/>
      <c r="D168" s="24"/>
      <c r="E168" s="63"/>
      <c r="F168" s="63"/>
      <c r="G168" s="22"/>
      <c r="H168" s="24"/>
      <c r="L168" s="24"/>
      <c r="M168" s="24"/>
    </row>
    <row r="169" spans="1:13" outlineLevel="1" x14ac:dyDescent="0.25">
      <c r="A169" s="26" t="s">
        <v>235</v>
      </c>
      <c r="B169" s="64"/>
      <c r="C169" s="24"/>
      <c r="D169" s="24"/>
      <c r="E169" s="63"/>
      <c r="F169" s="63"/>
      <c r="G169" s="22"/>
      <c r="H169" s="24"/>
      <c r="L169" s="24"/>
      <c r="M169" s="24"/>
    </row>
    <row r="170" spans="1:13" outlineLevel="1" x14ac:dyDescent="0.25">
      <c r="A170" s="26" t="s">
        <v>236</v>
      </c>
      <c r="B170" s="64"/>
      <c r="C170" s="24"/>
      <c r="D170" s="24"/>
      <c r="E170" s="63"/>
      <c r="F170" s="63"/>
      <c r="G170" s="22"/>
      <c r="H170" s="24"/>
      <c r="L170" s="24"/>
      <c r="M170" s="24"/>
    </row>
    <row r="171" spans="1:13" outlineLevel="1" x14ac:dyDescent="0.25">
      <c r="A171" s="26" t="s">
        <v>237</v>
      </c>
      <c r="B171" s="64"/>
      <c r="C171" s="24"/>
      <c r="D171" s="24"/>
      <c r="E171" s="63"/>
      <c r="F171" s="63"/>
      <c r="G171" s="22"/>
      <c r="H171" s="24"/>
      <c r="L171" s="24"/>
      <c r="M171" s="24"/>
    </row>
    <row r="172" spans="1:13" outlineLevel="1" x14ac:dyDescent="0.25">
      <c r="A172" s="26" t="s">
        <v>238</v>
      </c>
      <c r="B172" s="64"/>
      <c r="C172" s="24"/>
      <c r="D172" s="24"/>
      <c r="E172" s="63"/>
      <c r="F172" s="63"/>
      <c r="G172" s="22"/>
      <c r="H172" s="24"/>
      <c r="L172" s="24"/>
      <c r="M172" s="24"/>
    </row>
    <row r="173" spans="1:13" ht="15" customHeight="1" x14ac:dyDescent="0.25">
      <c r="A173" s="45"/>
      <c r="B173" s="46" t="s">
        <v>239</v>
      </c>
      <c r="C173" s="45" t="s">
        <v>61</v>
      </c>
      <c r="D173" s="45"/>
      <c r="E173" s="47"/>
      <c r="F173" s="48" t="s">
        <v>240</v>
      </c>
      <c r="G173" s="48"/>
      <c r="H173" s="24"/>
      <c r="L173" s="24"/>
      <c r="M173" s="24"/>
    </row>
    <row r="174" spans="1:13" ht="15" customHeight="1" x14ac:dyDescent="0.25">
      <c r="A174" s="26" t="s">
        <v>241</v>
      </c>
      <c r="B174" s="43" t="s">
        <v>242</v>
      </c>
      <c r="C174" s="151">
        <v>28.415012359999924</v>
      </c>
      <c r="D174" s="40"/>
      <c r="E174" s="32"/>
      <c r="F174" s="51">
        <f>IF($C$179=0,"",IF(C174="[for completion]","",C174/$C$179))</f>
        <v>1</v>
      </c>
      <c r="G174" s="51"/>
      <c r="H174" s="24"/>
      <c r="L174" s="24"/>
      <c r="M174" s="24"/>
    </row>
    <row r="175" spans="1:13" ht="30.75" customHeight="1" x14ac:dyDescent="0.25">
      <c r="A175" s="26" t="s">
        <v>9</v>
      </c>
      <c r="B175" s="43" t="s">
        <v>1144</v>
      </c>
      <c r="C175" s="26">
        <v>0</v>
      </c>
      <c r="E175" s="53"/>
      <c r="F175" s="51">
        <f>IF($C$179=0,"",IF(C175="[for completion]","",C175/$C$179))</f>
        <v>0</v>
      </c>
      <c r="G175" s="51"/>
      <c r="H175" s="24"/>
      <c r="L175" s="24"/>
      <c r="M175" s="24"/>
    </row>
    <row r="176" spans="1:13" x14ac:dyDescent="0.25">
      <c r="A176" s="26" t="s">
        <v>243</v>
      </c>
      <c r="B176" s="43" t="s">
        <v>244</v>
      </c>
      <c r="C176" s="26">
        <v>0</v>
      </c>
      <c r="E176" s="53"/>
      <c r="F176" s="51"/>
      <c r="G176" s="51"/>
      <c r="H176" s="24"/>
      <c r="L176" s="24"/>
      <c r="M176" s="24"/>
    </row>
    <row r="177" spans="1:13" x14ac:dyDescent="0.25">
      <c r="A177" s="26" t="s">
        <v>245</v>
      </c>
      <c r="B177" s="43" t="s">
        <v>246</v>
      </c>
      <c r="C177" s="26">
        <v>0</v>
      </c>
      <c r="E177" s="53"/>
      <c r="F177" s="51">
        <f t="shared" ref="F177:F187" si="20">IF($C$179=0,"",IF(C177="[for completion]","",C177/$C$179))</f>
        <v>0</v>
      </c>
      <c r="G177" s="51"/>
      <c r="H177" s="24"/>
      <c r="L177" s="24"/>
      <c r="M177" s="24"/>
    </row>
    <row r="178" spans="1:13" x14ac:dyDescent="0.25">
      <c r="A178" s="26" t="s">
        <v>247</v>
      </c>
      <c r="B178" s="43" t="s">
        <v>94</v>
      </c>
      <c r="C178" s="26">
        <v>0</v>
      </c>
      <c r="E178" s="53"/>
      <c r="F178" s="51">
        <f t="shared" si="20"/>
        <v>0</v>
      </c>
      <c r="G178" s="51"/>
      <c r="H178" s="24"/>
      <c r="L178" s="24"/>
      <c r="M178" s="24"/>
    </row>
    <row r="179" spans="1:13" x14ac:dyDescent="0.25">
      <c r="A179" s="26" t="s">
        <v>10</v>
      </c>
      <c r="B179" s="59" t="s">
        <v>96</v>
      </c>
      <c r="C179" s="152">
        <f>SUM(C174:C178)</f>
        <v>28.415012359999924</v>
      </c>
      <c r="E179" s="53"/>
      <c r="F179" s="53">
        <f>SUM(F174:F178)</f>
        <v>1</v>
      </c>
      <c r="G179" s="51"/>
      <c r="H179" s="24"/>
      <c r="L179" s="24"/>
      <c r="M179" s="24"/>
    </row>
    <row r="180" spans="1:13" outlineLevel="1" x14ac:dyDescent="0.25">
      <c r="A180" s="26" t="s">
        <v>248</v>
      </c>
      <c r="B180" s="65" t="s">
        <v>249</v>
      </c>
      <c r="E180" s="53"/>
      <c r="F180" s="51">
        <f t="shared" si="20"/>
        <v>0</v>
      </c>
      <c r="G180" s="51"/>
      <c r="H180" s="24"/>
      <c r="L180" s="24"/>
      <c r="M180" s="24"/>
    </row>
    <row r="181" spans="1:13" s="65" customFormat="1" ht="30" outlineLevel="1" x14ac:dyDescent="0.25">
      <c r="A181" s="26" t="s">
        <v>250</v>
      </c>
      <c r="B181" s="65" t="s">
        <v>251</v>
      </c>
      <c r="F181" s="51">
        <f t="shared" si="20"/>
        <v>0</v>
      </c>
    </row>
    <row r="182" spans="1:13" ht="30" outlineLevel="1" x14ac:dyDescent="0.25">
      <c r="A182" s="26" t="s">
        <v>252</v>
      </c>
      <c r="B182" s="65" t="s">
        <v>253</v>
      </c>
      <c r="E182" s="53"/>
      <c r="F182" s="51">
        <f t="shared" si="20"/>
        <v>0</v>
      </c>
      <c r="G182" s="51"/>
      <c r="H182" s="24"/>
      <c r="L182" s="24"/>
      <c r="M182" s="24"/>
    </row>
    <row r="183" spans="1:13" outlineLevel="1" x14ac:dyDescent="0.25">
      <c r="A183" s="26" t="s">
        <v>254</v>
      </c>
      <c r="B183" s="65" t="s">
        <v>255</v>
      </c>
      <c r="E183" s="53"/>
      <c r="F183" s="51">
        <f t="shared" si="20"/>
        <v>0</v>
      </c>
      <c r="G183" s="51"/>
      <c r="H183" s="24"/>
      <c r="L183" s="24"/>
      <c r="M183" s="24"/>
    </row>
    <row r="184" spans="1:13" s="65" customFormat="1" ht="30" outlineLevel="1" x14ac:dyDescent="0.25">
      <c r="A184" s="26" t="s">
        <v>256</v>
      </c>
      <c r="B184" s="65" t="s">
        <v>257</v>
      </c>
      <c r="F184" s="51">
        <f t="shared" si="20"/>
        <v>0</v>
      </c>
    </row>
    <row r="185" spans="1:13" ht="30" outlineLevel="1" x14ac:dyDescent="0.25">
      <c r="A185" s="26" t="s">
        <v>258</v>
      </c>
      <c r="B185" s="65" t="s">
        <v>259</v>
      </c>
      <c r="E185" s="53"/>
      <c r="F185" s="51">
        <f t="shared" si="20"/>
        <v>0</v>
      </c>
      <c r="G185" s="51"/>
      <c r="H185" s="24"/>
      <c r="L185" s="24"/>
      <c r="M185" s="24"/>
    </row>
    <row r="186" spans="1:13" outlineLevel="1" x14ac:dyDescent="0.25">
      <c r="A186" s="26" t="s">
        <v>260</v>
      </c>
      <c r="B186" s="65" t="s">
        <v>261</v>
      </c>
      <c r="E186" s="53"/>
      <c r="F186" s="51">
        <f t="shared" si="20"/>
        <v>0</v>
      </c>
      <c r="G186" s="51"/>
      <c r="H186" s="24"/>
      <c r="L186" s="24"/>
      <c r="M186" s="24"/>
    </row>
    <row r="187" spans="1:13" outlineLevel="1" x14ac:dyDescent="0.25">
      <c r="A187" s="26" t="s">
        <v>262</v>
      </c>
      <c r="B187" s="65" t="s">
        <v>263</v>
      </c>
      <c r="E187" s="53"/>
      <c r="F187" s="51">
        <f t="shared" si="20"/>
        <v>0</v>
      </c>
      <c r="G187" s="51"/>
      <c r="H187" s="24"/>
      <c r="L187" s="24"/>
      <c r="M187" s="24"/>
    </row>
    <row r="188" spans="1:13" outlineLevel="1" x14ac:dyDescent="0.25">
      <c r="A188" s="26" t="s">
        <v>264</v>
      </c>
      <c r="B188" s="65"/>
      <c r="E188" s="53"/>
      <c r="F188" s="51"/>
      <c r="G188" s="51"/>
      <c r="H188" s="24"/>
      <c r="L188" s="24"/>
      <c r="M188" s="24"/>
    </row>
    <row r="189" spans="1:13" outlineLevel="1" x14ac:dyDescent="0.25">
      <c r="A189" s="26" t="s">
        <v>265</v>
      </c>
      <c r="B189" s="65"/>
      <c r="E189" s="53"/>
      <c r="F189" s="51"/>
      <c r="G189" s="51"/>
      <c r="H189" s="24"/>
      <c r="L189" s="24"/>
      <c r="M189" s="24"/>
    </row>
    <row r="190" spans="1:13" outlineLevel="1" x14ac:dyDescent="0.25">
      <c r="A190" s="26" t="s">
        <v>266</v>
      </c>
      <c r="B190" s="65"/>
      <c r="E190" s="53"/>
      <c r="F190" s="51"/>
      <c r="G190" s="51"/>
      <c r="H190" s="24"/>
      <c r="L190" s="24"/>
      <c r="M190" s="24"/>
    </row>
    <row r="191" spans="1:13" outlineLevel="1" x14ac:dyDescent="0.25">
      <c r="A191" s="26" t="s">
        <v>267</v>
      </c>
      <c r="B191" s="54"/>
      <c r="E191" s="53"/>
      <c r="F191" s="51"/>
      <c r="G191" s="51"/>
      <c r="H191" s="24"/>
      <c r="L191" s="24"/>
      <c r="M191" s="24"/>
    </row>
    <row r="192" spans="1:13" ht="15" customHeight="1" x14ac:dyDescent="0.25">
      <c r="A192" s="45"/>
      <c r="B192" s="46" t="s">
        <v>268</v>
      </c>
      <c r="C192" s="45" t="s">
        <v>61</v>
      </c>
      <c r="D192" s="45"/>
      <c r="E192" s="47"/>
      <c r="F192" s="48" t="s">
        <v>240</v>
      </c>
      <c r="G192" s="48"/>
      <c r="H192" s="24"/>
      <c r="L192" s="24"/>
      <c r="M192" s="24"/>
    </row>
    <row r="193" spans="1:13" x14ac:dyDescent="0.25">
      <c r="A193" s="26" t="s">
        <v>269</v>
      </c>
      <c r="B193" s="43" t="s">
        <v>270</v>
      </c>
      <c r="C193" s="150">
        <v>28.415012359999924</v>
      </c>
      <c r="E193" s="50"/>
      <c r="F193" s="51">
        <f t="shared" ref="F193:F206" si="21">IF($C$208=0,"",IF(C193="[for completion]","",C193/$C$208))</f>
        <v>1</v>
      </c>
      <c r="G193" s="51"/>
      <c r="H193" s="24"/>
      <c r="L193" s="24"/>
      <c r="M193" s="24"/>
    </row>
    <row r="194" spans="1:13" x14ac:dyDescent="0.25">
      <c r="A194" s="26" t="s">
        <v>271</v>
      </c>
      <c r="B194" s="43" t="s">
        <v>272</v>
      </c>
      <c r="C194" s="26">
        <v>0</v>
      </c>
      <c r="E194" s="53"/>
      <c r="F194" s="51">
        <f t="shared" si="21"/>
        <v>0</v>
      </c>
      <c r="G194" s="53"/>
      <c r="H194" s="24"/>
      <c r="L194" s="24"/>
      <c r="M194" s="24"/>
    </row>
    <row r="195" spans="1:13" x14ac:dyDescent="0.25">
      <c r="A195" s="26" t="s">
        <v>273</v>
      </c>
      <c r="B195" s="43" t="s">
        <v>274</v>
      </c>
      <c r="C195" s="26">
        <v>0</v>
      </c>
      <c r="E195" s="53"/>
      <c r="F195" s="51">
        <f t="shared" si="21"/>
        <v>0</v>
      </c>
      <c r="G195" s="53"/>
      <c r="H195" s="24"/>
      <c r="L195" s="24"/>
      <c r="M195" s="24"/>
    </row>
    <row r="196" spans="1:13" x14ac:dyDescent="0.25">
      <c r="A196" s="26" t="s">
        <v>275</v>
      </c>
      <c r="B196" s="43" t="s">
        <v>276</v>
      </c>
      <c r="C196" s="26">
        <v>0</v>
      </c>
      <c r="E196" s="53"/>
      <c r="F196" s="51">
        <f t="shared" si="21"/>
        <v>0</v>
      </c>
      <c r="G196" s="53"/>
      <c r="H196" s="24"/>
      <c r="L196" s="24"/>
      <c r="M196" s="24"/>
    </row>
    <row r="197" spans="1:13" x14ac:dyDescent="0.25">
      <c r="A197" s="26" t="s">
        <v>277</v>
      </c>
      <c r="B197" s="43" t="s">
        <v>278</v>
      </c>
      <c r="C197" s="26">
        <v>0</v>
      </c>
      <c r="E197" s="53"/>
      <c r="F197" s="51">
        <f t="shared" si="21"/>
        <v>0</v>
      </c>
      <c r="G197" s="53"/>
      <c r="H197" s="24"/>
      <c r="L197" s="24"/>
      <c r="M197" s="24"/>
    </row>
    <row r="198" spans="1:13" x14ac:dyDescent="0.25">
      <c r="A198" s="26" t="s">
        <v>279</v>
      </c>
      <c r="B198" s="43" t="s">
        <v>280</v>
      </c>
      <c r="C198" s="26">
        <v>0</v>
      </c>
      <c r="E198" s="53"/>
      <c r="F198" s="51">
        <f t="shared" si="21"/>
        <v>0</v>
      </c>
      <c r="G198" s="53"/>
      <c r="H198" s="24"/>
      <c r="L198" s="24"/>
      <c r="M198" s="24"/>
    </row>
    <row r="199" spans="1:13" x14ac:dyDescent="0.25">
      <c r="A199" s="26" t="s">
        <v>281</v>
      </c>
      <c r="B199" s="43" t="s">
        <v>282</v>
      </c>
      <c r="C199" s="26">
        <v>0</v>
      </c>
      <c r="E199" s="53"/>
      <c r="F199" s="51">
        <f t="shared" si="21"/>
        <v>0</v>
      </c>
      <c r="G199" s="53"/>
      <c r="H199" s="24"/>
      <c r="L199" s="24"/>
      <c r="M199" s="24"/>
    </row>
    <row r="200" spans="1:13" x14ac:dyDescent="0.25">
      <c r="A200" s="26" t="s">
        <v>283</v>
      </c>
      <c r="B200" s="43" t="s">
        <v>12</v>
      </c>
      <c r="C200" s="26">
        <v>0</v>
      </c>
      <c r="E200" s="53"/>
      <c r="F200" s="51">
        <f t="shared" si="21"/>
        <v>0</v>
      </c>
      <c r="G200" s="53"/>
      <c r="H200" s="24"/>
      <c r="L200" s="24"/>
      <c r="M200" s="24"/>
    </row>
    <row r="201" spans="1:13" x14ac:dyDescent="0.25">
      <c r="A201" s="26" t="s">
        <v>284</v>
      </c>
      <c r="B201" s="43" t="s">
        <v>285</v>
      </c>
      <c r="C201" s="26">
        <v>0</v>
      </c>
      <c r="E201" s="53"/>
      <c r="F201" s="51">
        <f t="shared" si="21"/>
        <v>0</v>
      </c>
      <c r="G201" s="53"/>
      <c r="H201" s="24"/>
      <c r="L201" s="24"/>
      <c r="M201" s="24"/>
    </row>
    <row r="202" spans="1:13" x14ac:dyDescent="0.25">
      <c r="A202" s="26" t="s">
        <v>286</v>
      </c>
      <c r="B202" s="43" t="s">
        <v>287</v>
      </c>
      <c r="C202" s="26">
        <v>0</v>
      </c>
      <c r="E202" s="53"/>
      <c r="F202" s="51">
        <f t="shared" si="21"/>
        <v>0</v>
      </c>
      <c r="G202" s="53"/>
      <c r="H202" s="24"/>
      <c r="L202" s="24"/>
      <c r="M202" s="24"/>
    </row>
    <row r="203" spans="1:13" x14ac:dyDescent="0.25">
      <c r="A203" s="26" t="s">
        <v>288</v>
      </c>
      <c r="B203" s="43" t="s">
        <v>289</v>
      </c>
      <c r="C203" s="26">
        <v>0</v>
      </c>
      <c r="E203" s="53"/>
      <c r="F203" s="51">
        <f t="shared" si="21"/>
        <v>0</v>
      </c>
      <c r="G203" s="53"/>
      <c r="H203" s="24"/>
      <c r="L203" s="24"/>
      <c r="M203" s="24"/>
    </row>
    <row r="204" spans="1:13" x14ac:dyDescent="0.25">
      <c r="A204" s="26" t="s">
        <v>290</v>
      </c>
      <c r="B204" s="43" t="s">
        <v>291</v>
      </c>
      <c r="C204" s="26">
        <v>0</v>
      </c>
      <c r="E204" s="53"/>
      <c r="F204" s="51">
        <f t="shared" si="21"/>
        <v>0</v>
      </c>
      <c r="G204" s="53"/>
      <c r="H204" s="24"/>
      <c r="L204" s="24"/>
      <c r="M204" s="24"/>
    </row>
    <row r="205" spans="1:13" x14ac:dyDescent="0.25">
      <c r="A205" s="26" t="s">
        <v>292</v>
      </c>
      <c r="B205" s="43" t="s">
        <v>293</v>
      </c>
      <c r="C205" s="26">
        <v>0</v>
      </c>
      <c r="E205" s="53"/>
      <c r="F205" s="51">
        <f t="shared" si="21"/>
        <v>0</v>
      </c>
      <c r="G205" s="53"/>
      <c r="H205" s="24"/>
      <c r="L205" s="24"/>
      <c r="M205" s="24"/>
    </row>
    <row r="206" spans="1:13" x14ac:dyDescent="0.25">
      <c r="A206" s="26" t="s">
        <v>294</v>
      </c>
      <c r="B206" s="43" t="s">
        <v>94</v>
      </c>
      <c r="C206" s="26">
        <v>0</v>
      </c>
      <c r="E206" s="53"/>
      <c r="F206" s="51">
        <f t="shared" si="21"/>
        <v>0</v>
      </c>
      <c r="G206" s="53"/>
      <c r="H206" s="24"/>
      <c r="L206" s="24"/>
      <c r="M206" s="24"/>
    </row>
    <row r="207" spans="1:13" x14ac:dyDescent="0.25">
      <c r="A207" s="26" t="s">
        <v>295</v>
      </c>
      <c r="B207" s="52" t="s">
        <v>296</v>
      </c>
      <c r="C207" s="150">
        <v>28.415012359999924</v>
      </c>
      <c r="E207" s="53"/>
      <c r="F207" s="51"/>
      <c r="G207" s="53"/>
      <c r="H207" s="24"/>
      <c r="L207" s="24"/>
      <c r="M207" s="24"/>
    </row>
    <row r="208" spans="1:13" x14ac:dyDescent="0.25">
      <c r="A208" s="26" t="s">
        <v>297</v>
      </c>
      <c r="B208" s="59" t="s">
        <v>96</v>
      </c>
      <c r="C208" s="152">
        <f>SUM(C193:C206)</f>
        <v>28.415012359999924</v>
      </c>
      <c r="D208" s="43"/>
      <c r="E208" s="53"/>
      <c r="F208" s="53">
        <f>SUM(F193:F206)</f>
        <v>1</v>
      </c>
      <c r="G208" s="53"/>
      <c r="H208" s="24"/>
      <c r="L208" s="24"/>
      <c r="M208" s="24"/>
    </row>
    <row r="209" spans="1:13" outlineLevel="1" x14ac:dyDescent="0.25">
      <c r="A209" s="26" t="s">
        <v>298</v>
      </c>
      <c r="B209" s="54" t="s">
        <v>98</v>
      </c>
      <c r="E209" s="53"/>
      <c r="F209" s="51">
        <f>IF($C$208=0,"",IF(C209="[for completion]","",C209/$C$208))</f>
        <v>0</v>
      </c>
      <c r="G209" s="53"/>
      <c r="H209" s="24"/>
      <c r="L209" s="24"/>
      <c r="M209" s="24"/>
    </row>
    <row r="210" spans="1:13" outlineLevel="1" x14ac:dyDescent="0.25">
      <c r="A210" s="26" t="s">
        <v>299</v>
      </c>
      <c r="B210" s="54" t="s">
        <v>98</v>
      </c>
      <c r="E210" s="53"/>
      <c r="F210" s="51">
        <f t="shared" ref="F210:F215" si="22">IF($C$208=0,"",IF(C210="[for completion]","",C210/$C$208))</f>
        <v>0</v>
      </c>
      <c r="G210" s="53"/>
      <c r="H210" s="24"/>
      <c r="L210" s="24"/>
      <c r="M210" s="24"/>
    </row>
    <row r="211" spans="1:13" outlineLevel="1" x14ac:dyDescent="0.25">
      <c r="A211" s="26" t="s">
        <v>300</v>
      </c>
      <c r="B211" s="54" t="s">
        <v>98</v>
      </c>
      <c r="E211" s="53"/>
      <c r="F211" s="51">
        <f t="shared" si="22"/>
        <v>0</v>
      </c>
      <c r="G211" s="53"/>
      <c r="H211" s="24"/>
      <c r="L211" s="24"/>
      <c r="M211" s="24"/>
    </row>
    <row r="212" spans="1:13" outlineLevel="1" x14ac:dyDescent="0.25">
      <c r="A212" s="26" t="s">
        <v>301</v>
      </c>
      <c r="B212" s="54" t="s">
        <v>98</v>
      </c>
      <c r="E212" s="53"/>
      <c r="F212" s="51">
        <f t="shared" si="22"/>
        <v>0</v>
      </c>
      <c r="G212" s="53"/>
      <c r="H212" s="24"/>
      <c r="L212" s="24"/>
      <c r="M212" s="24"/>
    </row>
    <row r="213" spans="1:13" outlineLevel="1" x14ac:dyDescent="0.25">
      <c r="A213" s="26" t="s">
        <v>302</v>
      </c>
      <c r="B213" s="54" t="s">
        <v>98</v>
      </c>
      <c r="E213" s="53"/>
      <c r="F213" s="51">
        <f t="shared" si="22"/>
        <v>0</v>
      </c>
      <c r="G213" s="53"/>
      <c r="H213" s="24"/>
      <c r="L213" s="24"/>
      <c r="M213" s="24"/>
    </row>
    <row r="214" spans="1:13" outlineLevel="1" x14ac:dyDescent="0.25">
      <c r="A214" s="26" t="s">
        <v>303</v>
      </c>
      <c r="B214" s="54" t="s">
        <v>98</v>
      </c>
      <c r="E214" s="53"/>
      <c r="F214" s="51">
        <f t="shared" si="22"/>
        <v>0</v>
      </c>
      <c r="G214" s="53"/>
      <c r="H214" s="24"/>
      <c r="L214" s="24"/>
      <c r="M214" s="24"/>
    </row>
    <row r="215" spans="1:13" outlineLevel="1" x14ac:dyDescent="0.25">
      <c r="A215" s="26" t="s">
        <v>304</v>
      </c>
      <c r="B215" s="54" t="s">
        <v>98</v>
      </c>
      <c r="E215" s="53"/>
      <c r="F215" s="51">
        <f t="shared" si="22"/>
        <v>0</v>
      </c>
      <c r="G215" s="53"/>
      <c r="H215" s="24"/>
      <c r="L215" s="24"/>
      <c r="M215" s="24"/>
    </row>
    <row r="216" spans="1:13" ht="15" customHeight="1" x14ac:dyDescent="0.25">
      <c r="A216" s="45"/>
      <c r="B216" s="46" t="s">
        <v>305</v>
      </c>
      <c r="C216" s="45" t="s">
        <v>61</v>
      </c>
      <c r="D216" s="45"/>
      <c r="E216" s="47"/>
      <c r="F216" s="48" t="s">
        <v>84</v>
      </c>
      <c r="G216" s="48" t="s">
        <v>227</v>
      </c>
      <c r="H216" s="24"/>
      <c r="L216" s="24"/>
      <c r="M216" s="24"/>
    </row>
    <row r="217" spans="1:13" x14ac:dyDescent="0.25">
      <c r="A217" s="26" t="s">
        <v>306</v>
      </c>
      <c r="B217" s="22" t="s">
        <v>307</v>
      </c>
      <c r="C217" s="151">
        <v>28.415012359999924</v>
      </c>
      <c r="E217" s="63"/>
      <c r="F217" s="51">
        <f>IF($C$38=0,"",IF(C217="[for completion]","",IF(C217="","",C217/$C$38)))</f>
        <v>7.0493377538758742E-3</v>
      </c>
      <c r="G217" s="51">
        <f>IF($C$39=0,"",IF(C217="[for completion]","",IF(C217="","",C217/$C$39)))</f>
        <v>8.7430807261538231E-3</v>
      </c>
      <c r="H217" s="24"/>
      <c r="L217" s="24"/>
      <c r="M217" s="24"/>
    </row>
    <row r="218" spans="1:13" x14ac:dyDescent="0.25">
      <c r="A218" s="26" t="s">
        <v>308</v>
      </c>
      <c r="B218" s="22" t="s">
        <v>309</v>
      </c>
      <c r="C218" s="26">
        <v>0</v>
      </c>
      <c r="E218" s="63"/>
      <c r="F218" s="51">
        <f t="shared" ref="F218:F219" si="23">IF($C$38=0,"",IF(C218="[for completion]","",IF(C218="","",C218/$C$38)))</f>
        <v>0</v>
      </c>
      <c r="G218" s="51">
        <f t="shared" ref="G218:G219" si="24">IF($C$39=0,"",IF(C218="[for completion]","",IF(C218="","",C218/$C$39)))</f>
        <v>0</v>
      </c>
      <c r="H218" s="24"/>
      <c r="L218" s="24"/>
      <c r="M218" s="24"/>
    </row>
    <row r="219" spans="1:13" x14ac:dyDescent="0.25">
      <c r="A219" s="26" t="s">
        <v>310</v>
      </c>
      <c r="B219" s="22" t="s">
        <v>94</v>
      </c>
      <c r="C219" s="26">
        <v>0</v>
      </c>
      <c r="E219" s="63"/>
      <c r="F219" s="51">
        <f t="shared" si="23"/>
        <v>0</v>
      </c>
      <c r="G219" s="51">
        <f t="shared" si="24"/>
        <v>0</v>
      </c>
      <c r="H219" s="24"/>
      <c r="L219" s="24"/>
      <c r="M219" s="24"/>
    </row>
    <row r="220" spans="1:13" x14ac:dyDescent="0.25">
      <c r="A220" s="26" t="s">
        <v>311</v>
      </c>
      <c r="B220" s="59" t="s">
        <v>96</v>
      </c>
      <c r="C220" s="150">
        <f>SUM(C217:C219)</f>
        <v>28.415012359999924</v>
      </c>
      <c r="E220" s="63"/>
      <c r="F220" s="62">
        <f>SUM(F217:F219)</f>
        <v>7.0493377538758742E-3</v>
      </c>
      <c r="G220" s="62">
        <f>SUM(G217:G219)</f>
        <v>8.7430807261538231E-3</v>
      </c>
      <c r="H220" s="24"/>
      <c r="L220" s="24"/>
      <c r="M220" s="24"/>
    </row>
    <row r="221" spans="1:13" outlineLevel="1" x14ac:dyDescent="0.25">
      <c r="A221" s="26" t="s">
        <v>312</v>
      </c>
      <c r="B221" s="54" t="s">
        <v>98</v>
      </c>
      <c r="E221" s="63"/>
      <c r="F221" s="51" t="str">
        <f t="shared" ref="F221:F227" si="25">IF($C$38=0,"",IF(C221="[for completion]","",IF(C221="","",C221/$C$38)))</f>
        <v/>
      </c>
      <c r="G221" s="51" t="str">
        <f t="shared" ref="G221:G227" si="26">IF($C$39=0,"",IF(C221="[for completion]","",IF(C221="","",C221/$C$39)))</f>
        <v/>
      </c>
      <c r="H221" s="24"/>
      <c r="L221" s="24"/>
      <c r="M221" s="24"/>
    </row>
    <row r="222" spans="1:13" outlineLevel="1" x14ac:dyDescent="0.25">
      <c r="A222" s="26" t="s">
        <v>313</v>
      </c>
      <c r="B222" s="54" t="s">
        <v>98</v>
      </c>
      <c r="E222" s="63"/>
      <c r="F222" s="51" t="str">
        <f t="shared" si="25"/>
        <v/>
      </c>
      <c r="G222" s="51" t="str">
        <f t="shared" si="26"/>
        <v/>
      </c>
      <c r="H222" s="24"/>
      <c r="L222" s="24"/>
      <c r="M222" s="24"/>
    </row>
    <row r="223" spans="1:13" outlineLevel="1" x14ac:dyDescent="0.25">
      <c r="A223" s="26" t="s">
        <v>314</v>
      </c>
      <c r="B223" s="54" t="s">
        <v>98</v>
      </c>
      <c r="E223" s="63"/>
      <c r="F223" s="51" t="str">
        <f t="shared" si="25"/>
        <v/>
      </c>
      <c r="G223" s="51" t="str">
        <f t="shared" si="26"/>
        <v/>
      </c>
      <c r="H223" s="24"/>
      <c r="L223" s="24"/>
      <c r="M223" s="24"/>
    </row>
    <row r="224" spans="1:13" outlineLevel="1" x14ac:dyDescent="0.25">
      <c r="A224" s="26" t="s">
        <v>315</v>
      </c>
      <c r="B224" s="54" t="s">
        <v>98</v>
      </c>
      <c r="E224" s="63"/>
      <c r="F224" s="51" t="str">
        <f t="shared" si="25"/>
        <v/>
      </c>
      <c r="G224" s="51" t="str">
        <f t="shared" si="26"/>
        <v/>
      </c>
      <c r="H224" s="24"/>
      <c r="L224" s="24"/>
      <c r="M224" s="24"/>
    </row>
    <row r="225" spans="1:14" outlineLevel="1" x14ac:dyDescent="0.25">
      <c r="A225" s="26" t="s">
        <v>316</v>
      </c>
      <c r="B225" s="54" t="s">
        <v>98</v>
      </c>
      <c r="E225" s="63"/>
      <c r="F225" s="51" t="str">
        <f t="shared" si="25"/>
        <v/>
      </c>
      <c r="G225" s="51" t="str">
        <f t="shared" si="26"/>
        <v/>
      </c>
      <c r="H225" s="24"/>
      <c r="L225" s="24"/>
      <c r="M225" s="24"/>
    </row>
    <row r="226" spans="1:14" outlineLevel="1" x14ac:dyDescent="0.25">
      <c r="A226" s="26" t="s">
        <v>317</v>
      </c>
      <c r="B226" s="54" t="s">
        <v>98</v>
      </c>
      <c r="E226" s="43"/>
      <c r="F226" s="51" t="str">
        <f t="shared" si="25"/>
        <v/>
      </c>
      <c r="G226" s="51" t="str">
        <f t="shared" si="26"/>
        <v/>
      </c>
      <c r="H226" s="24"/>
      <c r="L226" s="24"/>
      <c r="M226" s="24"/>
    </row>
    <row r="227" spans="1:14" outlineLevel="1" x14ac:dyDescent="0.25">
      <c r="A227" s="26" t="s">
        <v>318</v>
      </c>
      <c r="B227" s="54" t="s">
        <v>98</v>
      </c>
      <c r="E227" s="63"/>
      <c r="F227" s="51" t="str">
        <f t="shared" si="25"/>
        <v/>
      </c>
      <c r="G227" s="51" t="str">
        <f t="shared" si="26"/>
        <v/>
      </c>
      <c r="H227" s="24"/>
      <c r="L227" s="24"/>
      <c r="M227" s="24"/>
    </row>
    <row r="228" spans="1:14" ht="15" customHeight="1" x14ac:dyDescent="0.25">
      <c r="A228" s="45"/>
      <c r="B228" s="46" t="s">
        <v>319</v>
      </c>
      <c r="C228" s="45"/>
      <c r="D228" s="45"/>
      <c r="E228" s="47"/>
      <c r="F228" s="48"/>
      <c r="G228" s="48"/>
      <c r="H228" s="24"/>
      <c r="L228" s="24"/>
      <c r="M228" s="24"/>
    </row>
    <row r="229" spans="1:14" x14ac:dyDescent="0.25">
      <c r="A229" s="26" t="s">
        <v>320</v>
      </c>
      <c r="B229" s="43" t="s">
        <v>321</v>
      </c>
      <c r="C229" s="154" t="s">
        <v>1332</v>
      </c>
      <c r="H229" s="24"/>
      <c r="L229" s="24"/>
      <c r="M229" s="24"/>
    </row>
    <row r="230" spans="1:14" ht="15" customHeight="1" x14ac:dyDescent="0.25">
      <c r="A230" s="45"/>
      <c r="B230" s="46" t="s">
        <v>322</v>
      </c>
      <c r="C230" s="45"/>
      <c r="D230" s="45"/>
      <c r="E230" s="47"/>
      <c r="F230" s="48"/>
      <c r="G230" s="48"/>
      <c r="H230" s="24"/>
      <c r="L230" s="24"/>
      <c r="M230" s="24"/>
    </row>
    <row r="231" spans="1:14" x14ac:dyDescent="0.25">
      <c r="A231" s="26" t="s">
        <v>11</v>
      </c>
      <c r="B231" s="26" t="s">
        <v>1147</v>
      </c>
      <c r="C231" s="26">
        <v>1100</v>
      </c>
      <c r="E231" s="43"/>
      <c r="H231" s="24"/>
      <c r="L231" s="24"/>
      <c r="M231" s="24"/>
    </row>
    <row r="232" spans="1:14" x14ac:dyDescent="0.25">
      <c r="A232" s="26" t="s">
        <v>323</v>
      </c>
      <c r="B232" s="66" t="s">
        <v>324</v>
      </c>
      <c r="C232" s="103" t="s">
        <v>1333</v>
      </c>
      <c r="E232" s="43"/>
      <c r="H232" s="24"/>
      <c r="L232" s="24"/>
      <c r="M232" s="24"/>
    </row>
    <row r="233" spans="1:14" x14ac:dyDescent="0.25">
      <c r="A233" s="26" t="s">
        <v>325</v>
      </c>
      <c r="B233" s="66" t="s">
        <v>326</v>
      </c>
      <c r="C233" s="103" t="s">
        <v>969</v>
      </c>
      <c r="E233" s="43"/>
      <c r="H233" s="24"/>
      <c r="L233" s="24"/>
      <c r="M233" s="24"/>
    </row>
    <row r="234" spans="1:14" outlineLevel="1" x14ac:dyDescent="0.25">
      <c r="A234" s="26" t="s">
        <v>327</v>
      </c>
      <c r="B234" s="41" t="s">
        <v>328</v>
      </c>
      <c r="C234" s="43"/>
      <c r="D234" s="43"/>
      <c r="E234" s="43"/>
      <c r="H234" s="24"/>
      <c r="L234" s="24"/>
      <c r="M234" s="24"/>
    </row>
    <row r="235" spans="1:14" outlineLevel="1" x14ac:dyDescent="0.25">
      <c r="A235" s="26" t="s">
        <v>329</v>
      </c>
      <c r="B235" s="41" t="s">
        <v>330</v>
      </c>
      <c r="C235" s="43"/>
      <c r="D235" s="43"/>
      <c r="E235" s="43"/>
      <c r="H235" s="24"/>
      <c r="L235" s="24"/>
      <c r="M235" s="24"/>
    </row>
    <row r="236" spans="1:14" outlineLevel="1" x14ac:dyDescent="0.25">
      <c r="A236" s="26" t="s">
        <v>331</v>
      </c>
      <c r="B236" s="41" t="s">
        <v>332</v>
      </c>
      <c r="C236" s="43"/>
      <c r="D236" s="43"/>
      <c r="E236" s="43"/>
      <c r="H236" s="24"/>
      <c r="L236" s="24"/>
      <c r="M236" s="24"/>
    </row>
    <row r="237" spans="1:14" outlineLevel="1" x14ac:dyDescent="0.25">
      <c r="A237" s="26" t="s">
        <v>333</v>
      </c>
      <c r="C237" s="43"/>
      <c r="D237" s="43"/>
      <c r="E237" s="43"/>
      <c r="H237" s="24"/>
      <c r="L237" s="24"/>
      <c r="M237" s="24"/>
    </row>
    <row r="238" spans="1:14" outlineLevel="1" x14ac:dyDescent="0.25">
      <c r="A238" s="26" t="s">
        <v>334</v>
      </c>
      <c r="C238" s="43"/>
      <c r="D238" s="43"/>
      <c r="E238" s="43"/>
      <c r="H238" s="24"/>
      <c r="L238" s="24"/>
      <c r="M238" s="24"/>
    </row>
    <row r="239" spans="1:14" outlineLevel="1" x14ac:dyDescent="0.25">
      <c r="A239" s="26" t="s">
        <v>335</v>
      </c>
      <c r="D239"/>
      <c r="E239"/>
      <c r="F239"/>
      <c r="G239"/>
      <c r="H239" s="24"/>
      <c r="K239" s="67"/>
      <c r="L239" s="67"/>
      <c r="M239" s="67"/>
      <c r="N239" s="67"/>
    </row>
    <row r="240" spans="1:14" outlineLevel="1" x14ac:dyDescent="0.25">
      <c r="A240" s="26" t="s">
        <v>336</v>
      </c>
      <c r="D240"/>
      <c r="E240"/>
      <c r="F240"/>
      <c r="G240"/>
      <c r="H240" s="24"/>
      <c r="K240" s="67"/>
      <c r="L240" s="67"/>
      <c r="M240" s="67"/>
      <c r="N240" s="67"/>
    </row>
    <row r="241" spans="1:14" outlineLevel="1" x14ac:dyDescent="0.25">
      <c r="A241" s="26" t="s">
        <v>337</v>
      </c>
      <c r="D241"/>
      <c r="E241"/>
      <c r="F241"/>
      <c r="G241"/>
      <c r="H241" s="24"/>
      <c r="K241" s="67"/>
      <c r="L241" s="67"/>
      <c r="M241" s="67"/>
      <c r="N241" s="67"/>
    </row>
    <row r="242" spans="1:14" outlineLevel="1" x14ac:dyDescent="0.25">
      <c r="A242" s="26" t="s">
        <v>338</v>
      </c>
      <c r="D242"/>
      <c r="E242"/>
      <c r="F242"/>
      <c r="G242"/>
      <c r="H242" s="24"/>
      <c r="K242" s="67"/>
      <c r="L242" s="67"/>
      <c r="M242" s="67"/>
      <c r="N242" s="67"/>
    </row>
    <row r="243" spans="1:14" outlineLevel="1" x14ac:dyDescent="0.25">
      <c r="A243" s="26" t="s">
        <v>339</v>
      </c>
      <c r="D243"/>
      <c r="E243"/>
      <c r="F243"/>
      <c r="G243"/>
      <c r="H243" s="24"/>
      <c r="K243" s="67"/>
      <c r="L243" s="67"/>
      <c r="M243" s="67"/>
      <c r="N243" s="67"/>
    </row>
    <row r="244" spans="1:14" outlineLevel="1" x14ac:dyDescent="0.25">
      <c r="A244" s="26" t="s">
        <v>340</v>
      </c>
      <c r="D244"/>
      <c r="E244"/>
      <c r="F244"/>
      <c r="G244"/>
      <c r="H244" s="24"/>
      <c r="K244" s="67"/>
      <c r="L244" s="67"/>
      <c r="M244" s="67"/>
      <c r="N244" s="67"/>
    </row>
    <row r="245" spans="1:14" outlineLevel="1" x14ac:dyDescent="0.25">
      <c r="A245" s="26" t="s">
        <v>341</v>
      </c>
      <c r="D245"/>
      <c r="E245"/>
      <c r="F245"/>
      <c r="G245"/>
      <c r="H245" s="24"/>
      <c r="K245" s="67"/>
      <c r="L245" s="67"/>
      <c r="M245" s="67"/>
      <c r="N245" s="67"/>
    </row>
    <row r="246" spans="1:14" outlineLevel="1" x14ac:dyDescent="0.25">
      <c r="A246" s="26" t="s">
        <v>342</v>
      </c>
      <c r="D246"/>
      <c r="E246"/>
      <c r="F246"/>
      <c r="G246"/>
      <c r="H246" s="24"/>
      <c r="K246" s="67"/>
      <c r="L246" s="67"/>
      <c r="M246" s="67"/>
      <c r="N246" s="67"/>
    </row>
    <row r="247" spans="1:14" outlineLevel="1" x14ac:dyDescent="0.25">
      <c r="A247" s="26" t="s">
        <v>343</v>
      </c>
      <c r="D247"/>
      <c r="E247"/>
      <c r="F247"/>
      <c r="G247"/>
      <c r="H247" s="24"/>
      <c r="K247" s="67"/>
      <c r="L247" s="67"/>
      <c r="M247" s="67"/>
      <c r="N247" s="67"/>
    </row>
    <row r="248" spans="1:14" outlineLevel="1" x14ac:dyDescent="0.25">
      <c r="A248" s="26" t="s">
        <v>344</v>
      </c>
      <c r="D248"/>
      <c r="E248"/>
      <c r="F248"/>
      <c r="G248"/>
      <c r="H248" s="24"/>
      <c r="K248" s="67"/>
      <c r="L248" s="67"/>
      <c r="M248" s="67"/>
      <c r="N248" s="67"/>
    </row>
    <row r="249" spans="1:14" outlineLevel="1" x14ac:dyDescent="0.25">
      <c r="A249" s="26" t="s">
        <v>345</v>
      </c>
      <c r="D249"/>
      <c r="E249"/>
      <c r="F249"/>
      <c r="G249"/>
      <c r="H249" s="24"/>
      <c r="K249" s="67"/>
      <c r="L249" s="67"/>
      <c r="M249" s="67"/>
      <c r="N249" s="67"/>
    </row>
    <row r="250" spans="1:14" outlineLevel="1" x14ac:dyDescent="0.25">
      <c r="A250" s="26" t="s">
        <v>346</v>
      </c>
      <c r="D250"/>
      <c r="E250"/>
      <c r="F250"/>
      <c r="G250"/>
      <c r="H250" s="24"/>
      <c r="K250" s="67"/>
      <c r="L250" s="67"/>
      <c r="M250" s="67"/>
      <c r="N250" s="67"/>
    </row>
    <row r="251" spans="1:14" outlineLevel="1" x14ac:dyDescent="0.25">
      <c r="A251" s="26" t="s">
        <v>347</v>
      </c>
      <c r="D251"/>
      <c r="E251"/>
      <c r="F251"/>
      <c r="G251"/>
      <c r="H251" s="24"/>
      <c r="K251" s="67"/>
      <c r="L251" s="67"/>
      <c r="M251" s="67"/>
      <c r="N251" s="67"/>
    </row>
    <row r="252" spans="1:14" outlineLevel="1" x14ac:dyDescent="0.25">
      <c r="A252" s="26" t="s">
        <v>348</v>
      </c>
      <c r="D252"/>
      <c r="E252"/>
      <c r="F252"/>
      <c r="G252"/>
      <c r="H252" s="24"/>
      <c r="K252" s="67"/>
      <c r="L252" s="67"/>
      <c r="M252" s="67"/>
      <c r="N252" s="67"/>
    </row>
    <row r="253" spans="1:14" outlineLevel="1" x14ac:dyDescent="0.25">
      <c r="A253" s="26" t="s">
        <v>349</v>
      </c>
      <c r="D253"/>
      <c r="E253"/>
      <c r="F253"/>
      <c r="G253"/>
      <c r="H253" s="24"/>
      <c r="K253" s="67"/>
      <c r="L253" s="67"/>
      <c r="M253" s="67"/>
      <c r="N253" s="67"/>
    </row>
    <row r="254" spans="1:14" outlineLevel="1" x14ac:dyDescent="0.25">
      <c r="A254" s="26" t="s">
        <v>350</v>
      </c>
      <c r="D254"/>
      <c r="E254"/>
      <c r="F254"/>
      <c r="G254"/>
      <c r="H254" s="24"/>
      <c r="K254" s="67"/>
      <c r="L254" s="67"/>
      <c r="M254" s="67"/>
      <c r="N254" s="67"/>
    </row>
    <row r="255" spans="1:14" outlineLevel="1" x14ac:dyDescent="0.25">
      <c r="A255" s="26" t="s">
        <v>351</v>
      </c>
      <c r="D255"/>
      <c r="E255"/>
      <c r="F255"/>
      <c r="G255"/>
      <c r="H255" s="24"/>
      <c r="K255" s="67"/>
      <c r="L255" s="67"/>
      <c r="M255" s="67"/>
      <c r="N255" s="67"/>
    </row>
    <row r="256" spans="1:14" outlineLevel="1" x14ac:dyDescent="0.25">
      <c r="A256" s="26" t="s">
        <v>352</v>
      </c>
      <c r="D256"/>
      <c r="E256"/>
      <c r="F256"/>
      <c r="G256"/>
      <c r="H256" s="24"/>
      <c r="K256" s="67"/>
      <c r="L256" s="67"/>
      <c r="M256" s="67"/>
      <c r="N256" s="67"/>
    </row>
    <row r="257" spans="1:14" outlineLevel="1" x14ac:dyDescent="0.25">
      <c r="A257" s="26" t="s">
        <v>353</v>
      </c>
      <c r="D257"/>
      <c r="E257"/>
      <c r="F257"/>
      <c r="G257"/>
      <c r="H257" s="24"/>
      <c r="K257" s="67"/>
      <c r="L257" s="67"/>
      <c r="M257" s="67"/>
      <c r="N257" s="67"/>
    </row>
    <row r="258" spans="1:14" outlineLevel="1" x14ac:dyDescent="0.25">
      <c r="A258" s="26" t="s">
        <v>354</v>
      </c>
      <c r="D258"/>
      <c r="E258"/>
      <c r="F258"/>
      <c r="G258"/>
      <c r="H258" s="24"/>
      <c r="K258" s="67"/>
      <c r="L258" s="67"/>
      <c r="M258" s="67"/>
      <c r="N258" s="67"/>
    </row>
    <row r="259" spans="1:14" outlineLevel="1" x14ac:dyDescent="0.25">
      <c r="A259" s="26" t="s">
        <v>355</v>
      </c>
      <c r="D259"/>
      <c r="E259"/>
      <c r="F259"/>
      <c r="G259"/>
      <c r="H259" s="24"/>
      <c r="K259" s="67"/>
      <c r="L259" s="67"/>
      <c r="M259" s="67"/>
      <c r="N259" s="67"/>
    </row>
    <row r="260" spans="1:14" outlineLevel="1" x14ac:dyDescent="0.25">
      <c r="A260" s="26" t="s">
        <v>356</v>
      </c>
      <c r="D260"/>
      <c r="E260"/>
      <c r="F260"/>
      <c r="G260"/>
      <c r="H260" s="24"/>
      <c r="K260" s="67"/>
      <c r="L260" s="67"/>
      <c r="M260" s="67"/>
      <c r="N260" s="67"/>
    </row>
    <row r="261" spans="1:14" outlineLevel="1" x14ac:dyDescent="0.25">
      <c r="A261" s="26" t="s">
        <v>357</v>
      </c>
      <c r="D261"/>
      <c r="E261"/>
      <c r="F261"/>
      <c r="G261"/>
      <c r="H261" s="24"/>
      <c r="K261" s="67"/>
      <c r="L261" s="67"/>
      <c r="M261" s="67"/>
      <c r="N261" s="67"/>
    </row>
    <row r="262" spans="1:14" outlineLevel="1" x14ac:dyDescent="0.25">
      <c r="A262" s="26" t="s">
        <v>358</v>
      </c>
      <c r="D262"/>
      <c r="E262"/>
      <c r="F262"/>
      <c r="G262"/>
      <c r="H262" s="24"/>
      <c r="K262" s="67"/>
      <c r="L262" s="67"/>
      <c r="M262" s="67"/>
      <c r="N262" s="67"/>
    </row>
    <row r="263" spans="1:14" outlineLevel="1" x14ac:dyDescent="0.25">
      <c r="A263" s="26" t="s">
        <v>359</v>
      </c>
      <c r="D263"/>
      <c r="E263"/>
      <c r="F263"/>
      <c r="G263"/>
      <c r="H263" s="24"/>
      <c r="K263" s="67"/>
      <c r="L263" s="67"/>
      <c r="M263" s="67"/>
      <c r="N263" s="67"/>
    </row>
    <row r="264" spans="1:14" outlineLevel="1" x14ac:dyDescent="0.25">
      <c r="A264" s="26" t="s">
        <v>360</v>
      </c>
      <c r="D264"/>
      <c r="E264"/>
      <c r="F264"/>
      <c r="G264"/>
      <c r="H264" s="24"/>
      <c r="K264" s="67"/>
      <c r="L264" s="67"/>
      <c r="M264" s="67"/>
      <c r="N264" s="67"/>
    </row>
    <row r="265" spans="1:14" outlineLevel="1" x14ac:dyDescent="0.25">
      <c r="A265" s="26" t="s">
        <v>361</v>
      </c>
      <c r="D265"/>
      <c r="E265"/>
      <c r="F265"/>
      <c r="G265"/>
      <c r="H265" s="24"/>
      <c r="K265" s="67"/>
      <c r="L265" s="67"/>
      <c r="M265" s="67"/>
      <c r="N265" s="67"/>
    </row>
    <row r="266" spans="1:14" outlineLevel="1" x14ac:dyDescent="0.25">
      <c r="A266" s="26" t="s">
        <v>362</v>
      </c>
      <c r="D266"/>
      <c r="E266"/>
      <c r="F266"/>
      <c r="G266"/>
      <c r="H266" s="24"/>
      <c r="K266" s="67"/>
      <c r="L266" s="67"/>
      <c r="M266" s="67"/>
      <c r="N266" s="67"/>
    </row>
    <row r="267" spans="1:14" outlineLevel="1" x14ac:dyDescent="0.25">
      <c r="A267" s="26" t="s">
        <v>363</v>
      </c>
      <c r="D267"/>
      <c r="E267"/>
      <c r="F267"/>
      <c r="G267"/>
      <c r="H267" s="24"/>
      <c r="K267" s="67"/>
      <c r="L267" s="67"/>
      <c r="M267" s="67"/>
      <c r="N267" s="67"/>
    </row>
    <row r="268" spans="1:14" outlineLevel="1" x14ac:dyDescent="0.25">
      <c r="A268" s="26" t="s">
        <v>364</v>
      </c>
      <c r="D268"/>
      <c r="E268"/>
      <c r="F268"/>
      <c r="G268"/>
      <c r="H268" s="24"/>
      <c r="K268" s="67"/>
      <c r="L268" s="67"/>
      <c r="M268" s="67"/>
      <c r="N268" s="67"/>
    </row>
    <row r="269" spans="1:14" outlineLevel="1" x14ac:dyDescent="0.25">
      <c r="A269" s="26" t="s">
        <v>365</v>
      </c>
      <c r="D269"/>
      <c r="E269"/>
      <c r="F269"/>
      <c r="G269"/>
      <c r="H269" s="24"/>
      <c r="K269" s="67"/>
      <c r="L269" s="67"/>
      <c r="M269" s="67"/>
      <c r="N269" s="67"/>
    </row>
    <row r="270" spans="1:14" outlineLevel="1" x14ac:dyDescent="0.25">
      <c r="A270" s="26" t="s">
        <v>366</v>
      </c>
      <c r="D270"/>
      <c r="E270"/>
      <c r="F270"/>
      <c r="G270"/>
      <c r="H270" s="24"/>
      <c r="K270" s="67"/>
      <c r="L270" s="67"/>
      <c r="M270" s="67"/>
      <c r="N270" s="67"/>
    </row>
    <row r="271" spans="1:14" outlineLevel="1" x14ac:dyDescent="0.25">
      <c r="A271" s="26" t="s">
        <v>367</v>
      </c>
      <c r="D271"/>
      <c r="E271"/>
      <c r="F271"/>
      <c r="G271"/>
      <c r="H271" s="24"/>
      <c r="K271" s="67"/>
      <c r="L271" s="67"/>
      <c r="M271" s="67"/>
      <c r="N271" s="67"/>
    </row>
    <row r="272" spans="1:14" outlineLevel="1" x14ac:dyDescent="0.25">
      <c r="A272" s="26" t="s">
        <v>368</v>
      </c>
      <c r="D272"/>
      <c r="E272"/>
      <c r="F272"/>
      <c r="G272"/>
      <c r="H272" s="24"/>
      <c r="K272" s="67"/>
      <c r="L272" s="67"/>
      <c r="M272" s="67"/>
      <c r="N272" s="67"/>
    </row>
    <row r="273" spans="1:14" outlineLevel="1" x14ac:dyDescent="0.25">
      <c r="A273" s="26" t="s">
        <v>369</v>
      </c>
      <c r="D273"/>
      <c r="E273"/>
      <c r="F273"/>
      <c r="G273"/>
      <c r="H273" s="24"/>
      <c r="K273" s="67"/>
      <c r="L273" s="67"/>
      <c r="M273" s="67"/>
      <c r="N273" s="67"/>
    </row>
    <row r="274" spans="1:14" outlineLevel="1" x14ac:dyDescent="0.25">
      <c r="A274" s="26" t="s">
        <v>370</v>
      </c>
      <c r="D274"/>
      <c r="E274"/>
      <c r="F274"/>
      <c r="G274"/>
      <c r="H274" s="24"/>
      <c r="K274" s="67"/>
      <c r="L274" s="67"/>
      <c r="M274" s="67"/>
      <c r="N274" s="67"/>
    </row>
    <row r="275" spans="1:14" outlineLevel="1" x14ac:dyDescent="0.25">
      <c r="A275" s="26" t="s">
        <v>371</v>
      </c>
      <c r="D275"/>
      <c r="E275"/>
      <c r="F275"/>
      <c r="G275"/>
      <c r="H275" s="24"/>
      <c r="K275" s="67"/>
      <c r="L275" s="67"/>
      <c r="M275" s="67"/>
      <c r="N275" s="67"/>
    </row>
    <row r="276" spans="1:14" outlineLevel="1" x14ac:dyDescent="0.25">
      <c r="A276" s="26" t="s">
        <v>372</v>
      </c>
      <c r="D276"/>
      <c r="E276"/>
      <c r="F276"/>
      <c r="G276"/>
      <c r="H276" s="24"/>
      <c r="K276" s="67"/>
      <c r="L276" s="67"/>
      <c r="M276" s="67"/>
      <c r="N276" s="67"/>
    </row>
    <row r="277" spans="1:14" outlineLevel="1" x14ac:dyDescent="0.25">
      <c r="A277" s="26" t="s">
        <v>373</v>
      </c>
      <c r="D277"/>
      <c r="E277"/>
      <c r="F277"/>
      <c r="G277"/>
      <c r="H277" s="24"/>
      <c r="K277" s="67"/>
      <c r="L277" s="67"/>
      <c r="M277" s="67"/>
      <c r="N277" s="67"/>
    </row>
    <row r="278" spans="1:14" outlineLevel="1" x14ac:dyDescent="0.25">
      <c r="A278" s="26" t="s">
        <v>374</v>
      </c>
      <c r="D278"/>
      <c r="E278"/>
      <c r="F278"/>
      <c r="G278"/>
      <c r="H278" s="24"/>
      <c r="K278" s="67"/>
      <c r="L278" s="67"/>
      <c r="M278" s="67"/>
      <c r="N278" s="67"/>
    </row>
    <row r="279" spans="1:14" outlineLevel="1" x14ac:dyDescent="0.25">
      <c r="A279" s="26" t="s">
        <v>375</v>
      </c>
      <c r="D279"/>
      <c r="E279"/>
      <c r="F279"/>
      <c r="G279"/>
      <c r="H279" s="24"/>
      <c r="K279" s="67"/>
      <c r="L279" s="67"/>
      <c r="M279" s="67"/>
      <c r="N279" s="67"/>
    </row>
    <row r="280" spans="1:14" outlineLevel="1" x14ac:dyDescent="0.25">
      <c r="A280" s="26" t="s">
        <v>376</v>
      </c>
      <c r="D280"/>
      <c r="E280"/>
      <c r="F280"/>
      <c r="G280"/>
      <c r="H280" s="24"/>
      <c r="K280" s="67"/>
      <c r="L280" s="67"/>
      <c r="M280" s="67"/>
      <c r="N280" s="67"/>
    </row>
    <row r="281" spans="1:14" outlineLevel="1" x14ac:dyDescent="0.25">
      <c r="A281" s="26" t="s">
        <v>377</v>
      </c>
      <c r="D281"/>
      <c r="E281"/>
      <c r="F281"/>
      <c r="G281"/>
      <c r="H281" s="24"/>
      <c r="K281" s="67"/>
      <c r="L281" s="67"/>
      <c r="M281" s="67"/>
      <c r="N281" s="67"/>
    </row>
    <row r="282" spans="1:14" outlineLevel="1" x14ac:dyDescent="0.25">
      <c r="A282" s="26" t="s">
        <v>378</v>
      </c>
      <c r="D282"/>
      <c r="E282"/>
      <c r="F282"/>
      <c r="G282"/>
      <c r="H282" s="24"/>
      <c r="K282" s="67"/>
      <c r="L282" s="67"/>
      <c r="M282" s="67"/>
      <c r="N282" s="67"/>
    </row>
    <row r="283" spans="1:14" outlineLevel="1" x14ac:dyDescent="0.25">
      <c r="A283" s="26" t="s">
        <v>379</v>
      </c>
      <c r="D283"/>
      <c r="E283"/>
      <c r="F283"/>
      <c r="G283"/>
      <c r="H283" s="24"/>
      <c r="K283" s="67"/>
      <c r="L283" s="67"/>
      <c r="M283" s="67"/>
      <c r="N283" s="67"/>
    </row>
    <row r="284" spans="1:14" outlineLevel="1" x14ac:dyDescent="0.25">
      <c r="A284" s="26" t="s">
        <v>380</v>
      </c>
      <c r="D284"/>
      <c r="E284"/>
      <c r="F284"/>
      <c r="G284"/>
      <c r="H284" s="24"/>
      <c r="K284" s="67"/>
      <c r="L284" s="67"/>
      <c r="M284" s="67"/>
      <c r="N284" s="67"/>
    </row>
    <row r="285" spans="1:14" ht="37.5" x14ac:dyDescent="0.25">
      <c r="A285" s="37"/>
      <c r="B285" s="37" t="s">
        <v>381</v>
      </c>
      <c r="C285" s="37" t="s">
        <v>1</v>
      </c>
      <c r="D285" s="37" t="s">
        <v>1</v>
      </c>
      <c r="E285" s="37"/>
      <c r="F285" s="38"/>
      <c r="G285" s="39"/>
      <c r="H285" s="24"/>
      <c r="I285" s="30"/>
      <c r="J285" s="30"/>
      <c r="K285" s="30"/>
      <c r="L285" s="30"/>
      <c r="M285" s="32"/>
    </row>
    <row r="286" spans="1:14" ht="18.75" x14ac:dyDescent="0.25">
      <c r="A286" s="68" t="s">
        <v>382</v>
      </c>
      <c r="B286" s="69"/>
      <c r="C286" s="69"/>
      <c r="D286" s="69"/>
      <c r="E286" s="69"/>
      <c r="F286" s="70"/>
      <c r="G286" s="69"/>
      <c r="H286" s="24"/>
      <c r="I286" s="30"/>
      <c r="J286" s="30"/>
      <c r="K286" s="30"/>
      <c r="L286" s="30"/>
      <c r="M286" s="32"/>
    </row>
    <row r="287" spans="1:14" ht="18.75" x14ac:dyDescent="0.25">
      <c r="A287" s="68" t="s">
        <v>383</v>
      </c>
      <c r="B287" s="69"/>
      <c r="C287" s="69"/>
      <c r="D287" s="69"/>
      <c r="E287" s="69"/>
      <c r="F287" s="70"/>
      <c r="G287" s="69"/>
      <c r="H287" s="24"/>
      <c r="I287" s="30"/>
      <c r="J287" s="30"/>
      <c r="K287" s="30"/>
      <c r="L287" s="30"/>
      <c r="M287" s="32"/>
    </row>
    <row r="288" spans="1:14" x14ac:dyDescent="0.25">
      <c r="A288" s="26" t="s">
        <v>384</v>
      </c>
      <c r="B288" s="41" t="s">
        <v>385</v>
      </c>
      <c r="C288" s="71">
        <f>ROW(B38)</f>
        <v>38</v>
      </c>
      <c r="D288" s="62"/>
      <c r="E288" s="62"/>
      <c r="F288" s="62"/>
      <c r="G288" s="62"/>
      <c r="H288" s="24"/>
      <c r="I288" s="41"/>
      <c r="J288" s="71"/>
      <c r="L288" s="62"/>
      <c r="M288" s="62"/>
      <c r="N288" s="62"/>
    </row>
    <row r="289" spans="1:14" x14ac:dyDescent="0.25">
      <c r="A289" s="26" t="s">
        <v>386</v>
      </c>
      <c r="B289" s="41" t="s">
        <v>387</v>
      </c>
      <c r="C289" s="71">
        <f>ROW(B39)</f>
        <v>39</v>
      </c>
      <c r="E289" s="62"/>
      <c r="F289" s="62"/>
      <c r="H289" s="24"/>
      <c r="I289" s="41"/>
      <c r="J289" s="71"/>
      <c r="L289" s="62"/>
      <c r="M289" s="62"/>
    </row>
    <row r="290" spans="1:14" x14ac:dyDescent="0.25">
      <c r="A290" s="26" t="s">
        <v>388</v>
      </c>
      <c r="B290" s="41" t="s">
        <v>389</v>
      </c>
      <c r="C290" s="71" t="str">
        <f>ROW('B1. HTT Mortgage Assets'!B43)&amp; " for Mortgage Assets"</f>
        <v>43 for Mortgage Assets</v>
      </c>
      <c r="D290" s="158" t="e">
        <f>ROW(#REF!)&amp; " for Public Sector Assets"</f>
        <v>#REF!</v>
      </c>
      <c r="E290" s="72"/>
      <c r="F290" s="62"/>
      <c r="G290" s="72"/>
      <c r="H290" s="24"/>
      <c r="I290" s="41"/>
      <c r="J290" s="71"/>
      <c r="K290" s="71"/>
      <c r="L290" s="72"/>
      <c r="M290" s="62"/>
      <c r="N290" s="72"/>
    </row>
    <row r="291" spans="1:14" x14ac:dyDescent="0.25">
      <c r="A291" s="26" t="s">
        <v>390</v>
      </c>
      <c r="B291" s="41" t="s">
        <v>391</v>
      </c>
      <c r="C291" s="71">
        <f>ROW(B52)</f>
        <v>52</v>
      </c>
      <c r="H291" s="24"/>
      <c r="I291" s="41"/>
      <c r="J291" s="71"/>
    </row>
    <row r="292" spans="1:14" x14ac:dyDescent="0.25">
      <c r="A292" s="26" t="s">
        <v>392</v>
      </c>
      <c r="B292" s="41" t="s">
        <v>393</v>
      </c>
      <c r="C292" s="73" t="str">
        <f>ROW('B1. HTT Mortgage Assets'!B186)&amp;" for Residential Mortgage Assets"</f>
        <v>186 for Residential Mortgage Assets</v>
      </c>
      <c r="D292" s="71" t="str">
        <f>ROW('B1. HTT Mortgage Assets'!B287 )&amp; " for Commercial Mortgage Assets"</f>
        <v>287 for Commercial Mortgage Assets</v>
      </c>
      <c r="E292" s="72"/>
      <c r="F292" s="158" t="e">
        <f>ROW(#REF!)&amp; " for Public Sector Assets"</f>
        <v>#REF!</v>
      </c>
      <c r="G292" s="72"/>
      <c r="H292" s="24"/>
      <c r="I292" s="41"/>
      <c r="J292" s="67"/>
      <c r="K292" s="71"/>
      <c r="L292" s="72"/>
      <c r="N292" s="72"/>
    </row>
    <row r="293" spans="1:14" x14ac:dyDescent="0.25">
      <c r="A293" s="26" t="s">
        <v>394</v>
      </c>
      <c r="B293" s="41" t="s">
        <v>395</v>
      </c>
      <c r="C293" s="71" t="str">
        <f>ROW('B1. HTT Mortgage Assets'!B149)&amp;" for Mortgage Assets"</f>
        <v>149 for Mortgage Assets</v>
      </c>
      <c r="D293" s="158" t="e">
        <f>ROW(#REF!)&amp;" for Public Sector Assets"</f>
        <v>#REF!</v>
      </c>
      <c r="H293" s="24"/>
      <c r="I293" s="41"/>
      <c r="M293" s="72"/>
    </row>
    <row r="294" spans="1:14" x14ac:dyDescent="0.25">
      <c r="A294" s="26" t="s">
        <v>396</v>
      </c>
      <c r="B294" s="41" t="s">
        <v>397</v>
      </c>
      <c r="C294" s="71">
        <f>ROW(B111)</f>
        <v>111</v>
      </c>
      <c r="F294" s="72"/>
      <c r="H294" s="24"/>
      <c r="I294" s="41"/>
      <c r="J294" s="71"/>
      <c r="M294" s="72"/>
    </row>
    <row r="295" spans="1:14" x14ac:dyDescent="0.25">
      <c r="A295" s="26" t="s">
        <v>398</v>
      </c>
      <c r="B295" s="41" t="s">
        <v>399</v>
      </c>
      <c r="C295" s="71">
        <f>ROW(B163)</f>
        <v>163</v>
      </c>
      <c r="E295" s="72"/>
      <c r="F295" s="72"/>
      <c r="H295" s="24"/>
      <c r="I295" s="41"/>
      <c r="J295" s="71"/>
      <c r="L295" s="72"/>
      <c r="M295" s="72"/>
    </row>
    <row r="296" spans="1:14" x14ac:dyDescent="0.25">
      <c r="A296" s="26" t="s">
        <v>400</v>
      </c>
      <c r="B296" s="41" t="s">
        <v>401</v>
      </c>
      <c r="C296" s="71">
        <f>ROW(B137)</f>
        <v>137</v>
      </c>
      <c r="E296" s="72"/>
      <c r="F296" s="72"/>
      <c r="H296" s="24"/>
      <c r="I296" s="41"/>
      <c r="J296" s="71"/>
      <c r="L296" s="72"/>
      <c r="M296" s="72"/>
    </row>
    <row r="297" spans="1:14" ht="30" x14ac:dyDescent="0.25">
      <c r="A297" s="26" t="s">
        <v>402</v>
      </c>
      <c r="B297" s="26" t="s">
        <v>403</v>
      </c>
      <c r="C297" s="71" t="str">
        <f>ROW('C. HTT Harmonised Glossary'!B17)&amp;" for Harmonised Glossary"</f>
        <v>17 for Harmonised Glossary</v>
      </c>
      <c r="E297" s="72"/>
      <c r="H297" s="24"/>
      <c r="J297" s="71"/>
      <c r="L297" s="72"/>
    </row>
    <row r="298" spans="1:14" x14ac:dyDescent="0.25">
      <c r="A298" s="26" t="s">
        <v>404</v>
      </c>
      <c r="B298" s="41" t="s">
        <v>405</v>
      </c>
      <c r="C298" s="71">
        <f>ROW(B65)</f>
        <v>65</v>
      </c>
      <c r="E298" s="72"/>
      <c r="H298" s="24"/>
      <c r="I298" s="41"/>
      <c r="J298" s="71"/>
      <c r="L298" s="72"/>
    </row>
    <row r="299" spans="1:14" x14ac:dyDescent="0.25">
      <c r="A299" s="26" t="s">
        <v>406</v>
      </c>
      <c r="B299" s="41" t="s">
        <v>407</v>
      </c>
      <c r="C299" s="71">
        <f>ROW(B88)</f>
        <v>88</v>
      </c>
      <c r="E299" s="72"/>
      <c r="H299" s="24"/>
      <c r="I299" s="41"/>
      <c r="J299" s="71"/>
      <c r="L299" s="72"/>
    </row>
    <row r="300" spans="1:14" x14ac:dyDescent="0.25">
      <c r="A300" s="26" t="s">
        <v>408</v>
      </c>
      <c r="B300" s="41" t="s">
        <v>409</v>
      </c>
      <c r="C300" s="71" t="str">
        <f>ROW('B1. HTT Mortgage Assets'!B179)&amp; " for Mortgage Assets"</f>
        <v>179 for Mortgage Assets</v>
      </c>
      <c r="D300" s="157" t="e">
        <f>ROW(#REF!)&amp; " for Public Sector Assets"</f>
        <v>#REF!</v>
      </c>
      <c r="E300" s="72"/>
      <c r="H300" s="24"/>
      <c r="I300" s="41"/>
      <c r="J300" s="71"/>
      <c r="K300" s="71"/>
      <c r="L300" s="72"/>
    </row>
    <row r="301" spans="1:14" outlineLevel="1" x14ac:dyDescent="0.25">
      <c r="A301" s="26" t="s">
        <v>410</v>
      </c>
      <c r="B301" s="41"/>
      <c r="C301" s="71"/>
      <c r="D301" s="71"/>
      <c r="E301" s="72"/>
      <c r="H301" s="24"/>
      <c r="I301" s="41"/>
      <c r="J301" s="71"/>
      <c r="K301" s="71"/>
      <c r="L301" s="72"/>
    </row>
    <row r="302" spans="1:14" outlineLevel="1" x14ac:dyDescent="0.25">
      <c r="A302" s="26" t="s">
        <v>411</v>
      </c>
      <c r="B302" s="41"/>
      <c r="C302" s="71"/>
      <c r="D302" s="71"/>
      <c r="E302" s="72"/>
      <c r="H302" s="24"/>
      <c r="I302" s="41"/>
      <c r="J302" s="71"/>
      <c r="K302" s="71"/>
      <c r="L302" s="72"/>
    </row>
    <row r="303" spans="1:14" outlineLevel="1" x14ac:dyDescent="0.25">
      <c r="A303" s="26" t="s">
        <v>412</v>
      </c>
      <c r="B303" s="41"/>
      <c r="C303" s="71"/>
      <c r="D303" s="71"/>
      <c r="E303" s="72"/>
      <c r="H303" s="24"/>
      <c r="I303" s="41"/>
      <c r="J303" s="71"/>
      <c r="K303" s="71"/>
      <c r="L303" s="72"/>
    </row>
    <row r="304" spans="1:14" outlineLevel="1" x14ac:dyDescent="0.25">
      <c r="A304" s="26" t="s">
        <v>413</v>
      </c>
      <c r="B304" s="41"/>
      <c r="C304" s="71"/>
      <c r="D304" s="71"/>
      <c r="E304" s="72"/>
      <c r="H304" s="24"/>
      <c r="I304" s="41"/>
      <c r="J304" s="71"/>
      <c r="K304" s="71"/>
      <c r="L304" s="72"/>
    </row>
    <row r="305" spans="1:13" outlineLevel="1" x14ac:dyDescent="0.25">
      <c r="A305" s="26" t="s">
        <v>414</v>
      </c>
      <c r="B305" s="41"/>
      <c r="C305" s="71"/>
      <c r="D305" s="71"/>
      <c r="E305" s="72"/>
      <c r="H305" s="24"/>
      <c r="I305" s="41"/>
      <c r="J305" s="71"/>
      <c r="K305" s="71"/>
      <c r="L305" s="72"/>
    </row>
    <row r="306" spans="1:13" outlineLevel="1" x14ac:dyDescent="0.25">
      <c r="A306" s="26" t="s">
        <v>415</v>
      </c>
      <c r="B306" s="41"/>
      <c r="C306" s="71"/>
      <c r="D306" s="71"/>
      <c r="E306" s="72"/>
      <c r="H306" s="24"/>
      <c r="I306" s="41"/>
      <c r="J306" s="71"/>
      <c r="K306" s="71"/>
      <c r="L306" s="72"/>
    </row>
    <row r="307" spans="1:13" outlineLevel="1" x14ac:dyDescent="0.25">
      <c r="A307" s="26" t="s">
        <v>416</v>
      </c>
      <c r="B307" s="41"/>
      <c r="C307" s="71"/>
      <c r="D307" s="71"/>
      <c r="E307" s="72"/>
      <c r="H307" s="24"/>
      <c r="I307" s="41"/>
      <c r="J307" s="71"/>
      <c r="K307" s="71"/>
      <c r="L307" s="72"/>
    </row>
    <row r="308" spans="1:13" outlineLevel="1" x14ac:dyDescent="0.25">
      <c r="A308" s="26" t="s">
        <v>417</v>
      </c>
      <c r="B308" s="41"/>
      <c r="C308" s="71"/>
      <c r="D308" s="71"/>
      <c r="E308" s="72"/>
      <c r="H308" s="24"/>
      <c r="I308" s="41"/>
      <c r="J308" s="71"/>
      <c r="K308" s="71"/>
      <c r="L308" s="72"/>
    </row>
    <row r="309" spans="1:13" outlineLevel="1" x14ac:dyDescent="0.25">
      <c r="A309" s="26" t="s">
        <v>418</v>
      </c>
      <c r="B309" s="41"/>
      <c r="C309" s="71"/>
      <c r="D309" s="71"/>
      <c r="E309" s="72"/>
      <c r="H309" s="24"/>
      <c r="I309" s="41"/>
      <c r="J309" s="71"/>
      <c r="K309" s="71"/>
      <c r="L309" s="72"/>
    </row>
    <row r="310" spans="1:13" outlineLevel="1" x14ac:dyDescent="0.25">
      <c r="A310" s="26" t="s">
        <v>419</v>
      </c>
      <c r="H310" s="24"/>
    </row>
    <row r="311" spans="1:13" ht="37.5" x14ac:dyDescent="0.25">
      <c r="A311" s="38"/>
      <c r="B311" s="37" t="s">
        <v>27</v>
      </c>
      <c r="C311" s="38"/>
      <c r="D311" s="38"/>
      <c r="E311" s="38"/>
      <c r="F311" s="38"/>
      <c r="G311" s="39"/>
      <c r="H311" s="24"/>
      <c r="I311" s="30"/>
      <c r="J311" s="32"/>
      <c r="K311" s="32"/>
      <c r="L311" s="32"/>
      <c r="M311" s="32"/>
    </row>
    <row r="312" spans="1:13" x14ac:dyDescent="0.25">
      <c r="A312" s="26" t="s">
        <v>5</v>
      </c>
      <c r="B312" s="49" t="s">
        <v>420</v>
      </c>
      <c r="C312" s="147">
        <f>ROW(B173)</f>
        <v>173</v>
      </c>
      <c r="H312" s="24"/>
      <c r="I312" s="49"/>
      <c r="J312" s="71"/>
    </row>
    <row r="313" spans="1:13" outlineLevel="1" x14ac:dyDescent="0.25">
      <c r="A313" s="26" t="s">
        <v>421</v>
      </c>
      <c r="B313" s="49"/>
      <c r="C313" s="71"/>
      <c r="H313" s="24"/>
      <c r="I313" s="49"/>
      <c r="J313" s="71"/>
    </row>
    <row r="314" spans="1:13" outlineLevel="1" x14ac:dyDescent="0.25">
      <c r="A314" s="26" t="s">
        <v>422</v>
      </c>
      <c r="B314" s="49"/>
      <c r="C314" s="71"/>
      <c r="H314" s="24"/>
      <c r="I314" s="49"/>
      <c r="J314" s="71"/>
    </row>
    <row r="315" spans="1:13" outlineLevel="1" x14ac:dyDescent="0.25">
      <c r="A315" s="26" t="s">
        <v>423</v>
      </c>
      <c r="B315" s="49"/>
      <c r="C315" s="71"/>
      <c r="H315" s="24"/>
      <c r="I315" s="49"/>
      <c r="J315" s="71"/>
    </row>
    <row r="316" spans="1:13" outlineLevel="1" x14ac:dyDescent="0.25">
      <c r="A316" s="26" t="s">
        <v>424</v>
      </c>
      <c r="B316" s="49"/>
      <c r="C316" s="71"/>
      <c r="H316" s="24"/>
      <c r="I316" s="49"/>
      <c r="J316" s="71"/>
    </row>
    <row r="317" spans="1:13" outlineLevel="1" x14ac:dyDescent="0.25">
      <c r="A317" s="26" t="s">
        <v>425</v>
      </c>
      <c r="B317" s="49"/>
      <c r="C317" s="71"/>
      <c r="H317" s="24"/>
      <c r="I317" s="49"/>
      <c r="J317" s="71"/>
    </row>
    <row r="318" spans="1:13" outlineLevel="1" x14ac:dyDescent="0.25">
      <c r="A318" s="26" t="s">
        <v>426</v>
      </c>
      <c r="B318" s="49"/>
      <c r="C318" s="71"/>
      <c r="H318" s="24"/>
      <c r="I318" s="49"/>
      <c r="J318" s="71"/>
    </row>
    <row r="319" spans="1:13" ht="18.75" x14ac:dyDescent="0.25">
      <c r="A319" s="38"/>
      <c r="B319" s="37" t="s">
        <v>28</v>
      </c>
      <c r="C319" s="38"/>
      <c r="D319" s="38"/>
      <c r="E319" s="38"/>
      <c r="F319" s="38"/>
      <c r="G319" s="39"/>
      <c r="H319" s="24"/>
      <c r="I319" s="30"/>
      <c r="J319" s="32"/>
      <c r="K319" s="32"/>
      <c r="L319" s="32"/>
      <c r="M319" s="32"/>
    </row>
    <row r="320" spans="1:13" ht="15" customHeight="1" outlineLevel="1" x14ac:dyDescent="0.25">
      <c r="A320" s="45"/>
      <c r="B320" s="46" t="s">
        <v>427</v>
      </c>
      <c r="C320" s="45"/>
      <c r="D320" s="45"/>
      <c r="E320" s="47"/>
      <c r="F320" s="48"/>
      <c r="G320" s="48"/>
      <c r="H320" s="24"/>
      <c r="L320" s="24"/>
      <c r="M320" s="24"/>
    </row>
    <row r="321" spans="1:8" outlineLevel="1" x14ac:dyDescent="0.25">
      <c r="A321" s="26" t="s">
        <v>428</v>
      </c>
      <c r="B321" s="41" t="s">
        <v>429</v>
      </c>
      <c r="C321" s="122" t="s">
        <v>1334</v>
      </c>
      <c r="H321" s="24"/>
    </row>
    <row r="322" spans="1:8" outlineLevel="1" x14ac:dyDescent="0.25">
      <c r="A322" s="26" t="s">
        <v>430</v>
      </c>
      <c r="B322" s="41" t="s">
        <v>431</v>
      </c>
      <c r="C322" s="122" t="s">
        <v>1334</v>
      </c>
      <c r="H322" s="24"/>
    </row>
    <row r="323" spans="1:8" outlineLevel="1" x14ac:dyDescent="0.25">
      <c r="A323" s="26" t="s">
        <v>432</v>
      </c>
      <c r="B323" s="41" t="s">
        <v>433</v>
      </c>
      <c r="C323" s="103" t="s">
        <v>1335</v>
      </c>
      <c r="H323" s="24"/>
    </row>
    <row r="324" spans="1:8" outlineLevel="1" x14ac:dyDescent="0.25">
      <c r="A324" s="26" t="s">
        <v>434</v>
      </c>
      <c r="B324" s="41" t="s">
        <v>435</v>
      </c>
      <c r="C324" s="103" t="s">
        <v>1336</v>
      </c>
      <c r="H324" s="24"/>
    </row>
    <row r="325" spans="1:8" outlineLevel="1" x14ac:dyDescent="0.25">
      <c r="A325" s="26" t="s">
        <v>436</v>
      </c>
      <c r="B325" s="41" t="s">
        <v>437</v>
      </c>
      <c r="C325" s="103" t="s">
        <v>1335</v>
      </c>
      <c r="H325" s="24"/>
    </row>
    <row r="326" spans="1:8" outlineLevel="1" x14ac:dyDescent="0.25">
      <c r="A326" s="26" t="s">
        <v>438</v>
      </c>
      <c r="B326" s="41" t="s">
        <v>439</v>
      </c>
      <c r="C326" s="103" t="s">
        <v>1337</v>
      </c>
      <c r="H326" s="24"/>
    </row>
    <row r="327" spans="1:8" outlineLevel="1" x14ac:dyDescent="0.25">
      <c r="A327" s="26" t="s">
        <v>440</v>
      </c>
      <c r="B327" s="41" t="s">
        <v>441</v>
      </c>
      <c r="C327" s="103" t="s">
        <v>1338</v>
      </c>
      <c r="H327" s="24"/>
    </row>
    <row r="328" spans="1:8" outlineLevel="1" x14ac:dyDescent="0.25">
      <c r="A328" s="26" t="s">
        <v>442</v>
      </c>
      <c r="B328" s="41" t="s">
        <v>443</v>
      </c>
      <c r="C328" s="103" t="s">
        <v>1335</v>
      </c>
      <c r="H328" s="24"/>
    </row>
    <row r="329" spans="1:8" outlineLevel="1" x14ac:dyDescent="0.25">
      <c r="A329" s="26" t="s">
        <v>444</v>
      </c>
      <c r="B329" s="41" t="s">
        <v>445</v>
      </c>
      <c r="C329" s="103" t="s">
        <v>1336</v>
      </c>
      <c r="H329" s="24"/>
    </row>
    <row r="330" spans="1:8" outlineLevel="1" x14ac:dyDescent="0.25">
      <c r="A330" s="26" t="s">
        <v>446</v>
      </c>
      <c r="B330" s="54" t="s">
        <v>447</v>
      </c>
      <c r="H330" s="24"/>
    </row>
    <row r="331" spans="1:8" outlineLevel="1" x14ac:dyDescent="0.25">
      <c r="A331" s="26" t="s">
        <v>448</v>
      </c>
      <c r="B331" s="54" t="s">
        <v>447</v>
      </c>
      <c r="H331" s="24"/>
    </row>
    <row r="332" spans="1:8" outlineLevel="1" x14ac:dyDescent="0.25">
      <c r="A332" s="26" t="s">
        <v>449</v>
      </c>
      <c r="B332" s="54" t="s">
        <v>447</v>
      </c>
      <c r="H332" s="24"/>
    </row>
    <row r="333" spans="1:8" outlineLevel="1" x14ac:dyDescent="0.25">
      <c r="A333" s="26" t="s">
        <v>450</v>
      </c>
      <c r="B333" s="54" t="s">
        <v>447</v>
      </c>
      <c r="H333" s="24"/>
    </row>
    <row r="334" spans="1:8" outlineLevel="1" x14ac:dyDescent="0.25">
      <c r="A334" s="26" t="s">
        <v>451</v>
      </c>
      <c r="B334" s="54" t="s">
        <v>447</v>
      </c>
      <c r="H334" s="24"/>
    </row>
    <row r="335" spans="1:8" outlineLevel="1" x14ac:dyDescent="0.25">
      <c r="A335" s="26" t="s">
        <v>452</v>
      </c>
      <c r="B335" s="54" t="s">
        <v>447</v>
      </c>
      <c r="H335" s="24"/>
    </row>
    <row r="336" spans="1:8" outlineLevel="1" x14ac:dyDescent="0.25">
      <c r="A336" s="26" t="s">
        <v>453</v>
      </c>
      <c r="B336" s="54" t="s">
        <v>447</v>
      </c>
      <c r="H336" s="24"/>
    </row>
    <row r="337" spans="1:8" outlineLevel="1" x14ac:dyDescent="0.25">
      <c r="A337" s="26" t="s">
        <v>454</v>
      </c>
      <c r="B337" s="54" t="s">
        <v>447</v>
      </c>
      <c r="H337" s="24"/>
    </row>
    <row r="338" spans="1:8" outlineLevel="1" x14ac:dyDescent="0.25">
      <c r="A338" s="26" t="s">
        <v>455</v>
      </c>
      <c r="B338" s="54" t="s">
        <v>447</v>
      </c>
      <c r="H338" s="24"/>
    </row>
    <row r="339" spans="1:8" outlineLevel="1" x14ac:dyDescent="0.25">
      <c r="A339" s="26" t="s">
        <v>456</v>
      </c>
      <c r="B339" s="54" t="s">
        <v>447</v>
      </c>
      <c r="H339" s="24"/>
    </row>
    <row r="340" spans="1:8" outlineLevel="1" x14ac:dyDescent="0.25">
      <c r="A340" s="26" t="s">
        <v>457</v>
      </c>
      <c r="B340" s="54" t="s">
        <v>447</v>
      </c>
      <c r="H340" s="24"/>
    </row>
    <row r="341" spans="1:8" outlineLevel="1" x14ac:dyDescent="0.25">
      <c r="A341" s="26" t="s">
        <v>458</v>
      </c>
      <c r="B341" s="54" t="s">
        <v>447</v>
      </c>
      <c r="H341" s="24"/>
    </row>
    <row r="342" spans="1:8" outlineLevel="1" x14ac:dyDescent="0.25">
      <c r="A342" s="26" t="s">
        <v>459</v>
      </c>
      <c r="B342" s="54" t="s">
        <v>447</v>
      </c>
      <c r="H342" s="24"/>
    </row>
    <row r="343" spans="1:8" outlineLevel="1" x14ac:dyDescent="0.25">
      <c r="A343" s="26" t="s">
        <v>460</v>
      </c>
      <c r="B343" s="54" t="s">
        <v>447</v>
      </c>
      <c r="H343" s="24"/>
    </row>
    <row r="344" spans="1:8" outlineLevel="1" x14ac:dyDescent="0.25">
      <c r="A344" s="26" t="s">
        <v>461</v>
      </c>
      <c r="B344" s="54" t="s">
        <v>447</v>
      </c>
      <c r="H344" s="24"/>
    </row>
    <row r="345" spans="1:8" outlineLevel="1" x14ac:dyDescent="0.25">
      <c r="A345" s="26" t="s">
        <v>462</v>
      </c>
      <c r="B345" s="54" t="s">
        <v>447</v>
      </c>
      <c r="H345" s="24"/>
    </row>
    <row r="346" spans="1:8" outlineLevel="1" x14ac:dyDescent="0.25">
      <c r="A346" s="26" t="s">
        <v>463</v>
      </c>
      <c r="B346" s="54" t="s">
        <v>447</v>
      </c>
      <c r="H346" s="24"/>
    </row>
    <row r="347" spans="1:8" outlineLevel="1" x14ac:dyDescent="0.25">
      <c r="A347" s="26" t="s">
        <v>464</v>
      </c>
      <c r="B347" s="54" t="s">
        <v>447</v>
      </c>
      <c r="H347" s="24"/>
    </row>
    <row r="348" spans="1:8" outlineLevel="1" x14ac:dyDescent="0.25">
      <c r="A348" s="26" t="s">
        <v>465</v>
      </c>
      <c r="B348" s="54" t="s">
        <v>447</v>
      </c>
      <c r="H348" s="24"/>
    </row>
    <row r="349" spans="1:8" outlineLevel="1" x14ac:dyDescent="0.25">
      <c r="A349" s="26" t="s">
        <v>466</v>
      </c>
      <c r="B349" s="54" t="s">
        <v>447</v>
      </c>
      <c r="H349" s="24"/>
    </row>
    <row r="350" spans="1:8" outlineLevel="1" x14ac:dyDescent="0.25">
      <c r="A350" s="26" t="s">
        <v>467</v>
      </c>
      <c r="B350" s="54" t="s">
        <v>447</v>
      </c>
      <c r="H350" s="24"/>
    </row>
    <row r="351" spans="1:8" outlineLevel="1" x14ac:dyDescent="0.25">
      <c r="A351" s="26" t="s">
        <v>468</v>
      </c>
      <c r="B351" s="54" t="s">
        <v>447</v>
      </c>
      <c r="H351" s="24"/>
    </row>
    <row r="352" spans="1:8" outlineLevel="1" x14ac:dyDescent="0.25">
      <c r="A352" s="26" t="s">
        <v>469</v>
      </c>
      <c r="B352" s="54" t="s">
        <v>447</v>
      </c>
      <c r="H352" s="24"/>
    </row>
    <row r="353" spans="1:8" outlineLevel="1" x14ac:dyDescent="0.25">
      <c r="A353" s="26" t="s">
        <v>470</v>
      </c>
      <c r="B353" s="54" t="s">
        <v>447</v>
      </c>
      <c r="H353" s="24"/>
    </row>
    <row r="354" spans="1:8" outlineLevel="1" x14ac:dyDescent="0.25">
      <c r="A354" s="26" t="s">
        <v>471</v>
      </c>
      <c r="B354" s="54" t="s">
        <v>447</v>
      </c>
      <c r="H354" s="24"/>
    </row>
    <row r="355" spans="1:8" outlineLevel="1" x14ac:dyDescent="0.25">
      <c r="A355" s="26" t="s">
        <v>472</v>
      </c>
      <c r="B355" s="54" t="s">
        <v>447</v>
      </c>
      <c r="H355" s="24"/>
    </row>
    <row r="356" spans="1:8" outlineLevel="1" x14ac:dyDescent="0.25">
      <c r="A356" s="26" t="s">
        <v>473</v>
      </c>
      <c r="B356" s="54" t="s">
        <v>447</v>
      </c>
      <c r="H356" s="24"/>
    </row>
    <row r="357" spans="1:8" outlineLevel="1" x14ac:dyDescent="0.25">
      <c r="A357" s="26" t="s">
        <v>474</v>
      </c>
      <c r="B357" s="54" t="s">
        <v>447</v>
      </c>
      <c r="H357" s="24"/>
    </row>
    <row r="358" spans="1:8" outlineLevel="1" x14ac:dyDescent="0.25">
      <c r="A358" s="26" t="s">
        <v>475</v>
      </c>
      <c r="B358" s="54" t="s">
        <v>447</v>
      </c>
      <c r="H358" s="24"/>
    </row>
    <row r="359" spans="1:8" outlineLevel="1" x14ac:dyDescent="0.25">
      <c r="A359" s="26" t="s">
        <v>476</v>
      </c>
      <c r="B359" s="54" t="s">
        <v>447</v>
      </c>
      <c r="H359" s="24"/>
    </row>
    <row r="360" spans="1:8" outlineLevel="1" x14ac:dyDescent="0.25">
      <c r="A360" s="26" t="s">
        <v>477</v>
      </c>
      <c r="B360" s="54" t="s">
        <v>447</v>
      </c>
      <c r="H360" s="24"/>
    </row>
    <row r="361" spans="1:8" outlineLevel="1" x14ac:dyDescent="0.25">
      <c r="A361" s="26" t="s">
        <v>478</v>
      </c>
      <c r="B361" s="54" t="s">
        <v>447</v>
      </c>
      <c r="H361" s="24"/>
    </row>
    <row r="362" spans="1:8" outlineLevel="1" x14ac:dyDescent="0.25">
      <c r="A362" s="26" t="s">
        <v>479</v>
      </c>
      <c r="B362" s="54" t="s">
        <v>447</v>
      </c>
      <c r="H362" s="24"/>
    </row>
    <row r="363" spans="1:8" outlineLevel="1" x14ac:dyDescent="0.25">
      <c r="A363" s="26" t="s">
        <v>480</v>
      </c>
      <c r="B363" s="54" t="s">
        <v>447</v>
      </c>
      <c r="H363" s="24"/>
    </row>
    <row r="364" spans="1:8" outlineLevel="1" x14ac:dyDescent="0.25">
      <c r="A364" s="26" t="s">
        <v>481</v>
      </c>
      <c r="B364" s="54" t="s">
        <v>447</v>
      </c>
      <c r="H364" s="24"/>
    </row>
    <row r="365" spans="1:8" outlineLevel="1" x14ac:dyDescent="0.25">
      <c r="A365" s="26" t="s">
        <v>482</v>
      </c>
      <c r="B365" s="54" t="s">
        <v>447</v>
      </c>
      <c r="H365" s="24"/>
    </row>
    <row r="366" spans="1:8" x14ac:dyDescent="0.25">
      <c r="H366" s="24"/>
    </row>
    <row r="367" spans="1:8" x14ac:dyDescent="0.25">
      <c r="H367" s="24"/>
    </row>
    <row r="368" spans="1:8" x14ac:dyDescent="0.25">
      <c r="H368" s="24"/>
    </row>
    <row r="369" spans="8:8" x14ac:dyDescent="0.25">
      <c r="H369" s="24"/>
    </row>
    <row r="370" spans="8:8" x14ac:dyDescent="0.25">
      <c r="H370" s="24"/>
    </row>
    <row r="371" spans="8:8" x14ac:dyDescent="0.25">
      <c r="H371" s="24"/>
    </row>
    <row r="372" spans="8:8" x14ac:dyDescent="0.25">
      <c r="H372" s="24"/>
    </row>
    <row r="373" spans="8:8" x14ac:dyDescent="0.25">
      <c r="H373" s="24"/>
    </row>
    <row r="374" spans="8:8" x14ac:dyDescent="0.25">
      <c r="H374" s="24"/>
    </row>
    <row r="375" spans="8:8" x14ac:dyDescent="0.25">
      <c r="H375" s="24"/>
    </row>
    <row r="376" spans="8:8" x14ac:dyDescent="0.25">
      <c r="H376" s="24"/>
    </row>
    <row r="377" spans="8:8" x14ac:dyDescent="0.25">
      <c r="H377" s="24"/>
    </row>
    <row r="378" spans="8:8" x14ac:dyDescent="0.25">
      <c r="H378" s="24"/>
    </row>
    <row r="379" spans="8:8" x14ac:dyDescent="0.25">
      <c r="H379" s="24"/>
    </row>
    <row r="380" spans="8:8" x14ac:dyDescent="0.25">
      <c r="H380" s="24"/>
    </row>
    <row r="381" spans="8:8" x14ac:dyDescent="0.25">
      <c r="H381" s="24"/>
    </row>
    <row r="382" spans="8:8" x14ac:dyDescent="0.25">
      <c r="H382" s="24"/>
    </row>
    <row r="383" spans="8:8" x14ac:dyDescent="0.25">
      <c r="H383" s="24"/>
    </row>
    <row r="384" spans="8:8" x14ac:dyDescent="0.25">
      <c r="H384" s="24"/>
    </row>
    <row r="385" spans="8:8" x14ac:dyDescent="0.25">
      <c r="H385" s="24"/>
    </row>
    <row r="386" spans="8:8" x14ac:dyDescent="0.25">
      <c r="H386" s="24"/>
    </row>
    <row r="387" spans="8:8" x14ac:dyDescent="0.25">
      <c r="H387" s="24"/>
    </row>
    <row r="388" spans="8:8" x14ac:dyDescent="0.25">
      <c r="H388" s="24"/>
    </row>
    <row r="389" spans="8:8" x14ac:dyDescent="0.25">
      <c r="H389" s="24"/>
    </row>
    <row r="390" spans="8:8" x14ac:dyDescent="0.25">
      <c r="H390" s="24"/>
    </row>
    <row r="391" spans="8:8" x14ac:dyDescent="0.25">
      <c r="H391" s="24"/>
    </row>
    <row r="392" spans="8:8" x14ac:dyDescent="0.25">
      <c r="H392" s="24"/>
    </row>
    <row r="393" spans="8:8" x14ac:dyDescent="0.25">
      <c r="H393" s="24"/>
    </row>
    <row r="394" spans="8:8" x14ac:dyDescent="0.25">
      <c r="H394" s="24"/>
    </row>
    <row r="395" spans="8:8" x14ac:dyDescent="0.25">
      <c r="H395" s="24"/>
    </row>
    <row r="396" spans="8:8" x14ac:dyDescent="0.25">
      <c r="H396" s="24"/>
    </row>
    <row r="397" spans="8:8" x14ac:dyDescent="0.25">
      <c r="H397" s="24"/>
    </row>
    <row r="398" spans="8:8" x14ac:dyDescent="0.25">
      <c r="H398" s="24"/>
    </row>
    <row r="399" spans="8:8" x14ac:dyDescent="0.25">
      <c r="H399" s="24"/>
    </row>
    <row r="400" spans="8:8" x14ac:dyDescent="0.25">
      <c r="H400" s="24"/>
    </row>
    <row r="401" spans="8:8" x14ac:dyDescent="0.25">
      <c r="H401" s="24"/>
    </row>
    <row r="402" spans="8:8" x14ac:dyDescent="0.25">
      <c r="H402" s="24"/>
    </row>
    <row r="403" spans="8:8" x14ac:dyDescent="0.25">
      <c r="H403" s="24"/>
    </row>
    <row r="404" spans="8:8" x14ac:dyDescent="0.25">
      <c r="H404" s="24"/>
    </row>
    <row r="405" spans="8:8" x14ac:dyDescent="0.25">
      <c r="H405" s="24"/>
    </row>
    <row r="406" spans="8:8" x14ac:dyDescent="0.25">
      <c r="H406" s="24"/>
    </row>
    <row r="407" spans="8:8" x14ac:dyDescent="0.25">
      <c r="H407" s="24"/>
    </row>
    <row r="408" spans="8:8" x14ac:dyDescent="0.25">
      <c r="H408" s="24"/>
    </row>
    <row r="409" spans="8:8" x14ac:dyDescent="0.25">
      <c r="H409" s="24"/>
    </row>
    <row r="410" spans="8:8" x14ac:dyDescent="0.25">
      <c r="H410" s="24"/>
    </row>
    <row r="411" spans="8:8" x14ac:dyDescent="0.25">
      <c r="H411" s="24"/>
    </row>
    <row r="412" spans="8:8" x14ac:dyDescent="0.25">
      <c r="H412" s="24"/>
    </row>
    <row r="413" spans="8:8" x14ac:dyDescent="0.25">
      <c r="H413" s="24"/>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18" r:id="rId5"/>
    <hyperlink ref="C229" r:id="rId6"/>
    <hyperlink ref="C312" location="'A. HTT General'!B173" display="'A. HTT General'!B173"/>
  </hyperlinks>
  <pageMargins left="0.70866141732283472" right="0.70866141732283472" top="0.74803149606299213" bottom="0.74803149606299213" header="0.31496062992125984" footer="0.31496062992125984"/>
  <pageSetup paperSize="9" scale="50" fitToHeight="0" orientation="landscape" r:id="rId7"/>
  <headerFooter>
    <oddHeader>&amp;R&amp;G</oddHeader>
  </headerFooter>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60" zoomScaleNormal="60" workbookViewId="0">
      <selection activeCell="K12" sqref="K12"/>
    </sheetView>
  </sheetViews>
  <sheetFormatPr defaultColWidth="8.85546875" defaultRowHeight="15" outlineLevelRow="1" x14ac:dyDescent="0.25"/>
  <cols>
    <col min="1" max="1" width="13.85546875" style="103" customWidth="1"/>
    <col min="2" max="2" width="60.85546875" style="103" customWidth="1"/>
    <col min="3" max="3" width="41" style="103" customWidth="1"/>
    <col min="4" max="4" width="40.85546875" style="103" customWidth="1"/>
    <col min="5" max="5" width="6.7109375" style="103" customWidth="1"/>
    <col min="6" max="6" width="41.5703125" style="103" customWidth="1"/>
    <col min="7" max="7" width="41.5703125" style="98" customWidth="1"/>
    <col min="8" max="16384" width="8.85546875" style="99"/>
  </cols>
  <sheetData>
    <row r="1" spans="1:7" ht="31.5" x14ac:dyDescent="0.25">
      <c r="A1" s="144" t="s">
        <v>483</v>
      </c>
      <c r="B1" s="144"/>
      <c r="C1" s="98"/>
      <c r="D1" s="98"/>
      <c r="E1" s="98"/>
      <c r="F1" s="145" t="s">
        <v>1315</v>
      </c>
    </row>
    <row r="2" spans="1:7" ht="15.75" thickBot="1" x14ac:dyDescent="0.3">
      <c r="A2" s="98"/>
      <c r="B2" s="98"/>
      <c r="C2" s="98"/>
      <c r="D2" s="98"/>
      <c r="E2" s="98"/>
      <c r="F2" s="98"/>
    </row>
    <row r="3" spans="1:7" ht="19.5" thickBot="1" x14ac:dyDescent="0.3">
      <c r="A3" s="100"/>
      <c r="B3" s="101" t="s">
        <v>20</v>
      </c>
      <c r="C3" s="102"/>
      <c r="D3" s="100"/>
      <c r="E3" s="100"/>
      <c r="F3" s="98"/>
      <c r="G3" s="100"/>
    </row>
    <row r="4" spans="1:7" ht="15.75" thickBot="1" x14ac:dyDescent="0.3"/>
    <row r="5" spans="1:7" ht="18.75" x14ac:dyDescent="0.25">
      <c r="A5" s="104"/>
      <c r="B5" s="105" t="s">
        <v>484</v>
      </c>
      <c r="C5" s="104"/>
      <c r="E5" s="106"/>
      <c r="F5" s="106"/>
    </row>
    <row r="6" spans="1:7" x14ac:dyDescent="0.25">
      <c r="B6" s="107" t="s">
        <v>485</v>
      </c>
    </row>
    <row r="7" spans="1:7" x14ac:dyDescent="0.25">
      <c r="B7" s="108" t="s">
        <v>486</v>
      </c>
    </row>
    <row r="8" spans="1:7" ht="15.75" thickBot="1" x14ac:dyDescent="0.3">
      <c r="B8" s="109" t="s">
        <v>487</v>
      </c>
    </row>
    <row r="9" spans="1:7" x14ac:dyDescent="0.25">
      <c r="B9" s="110"/>
    </row>
    <row r="10" spans="1:7" ht="37.5" x14ac:dyDescent="0.25">
      <c r="A10" s="111" t="s">
        <v>29</v>
      </c>
      <c r="B10" s="111" t="s">
        <v>485</v>
      </c>
      <c r="C10" s="112"/>
      <c r="D10" s="112"/>
      <c r="E10" s="112"/>
      <c r="F10" s="112"/>
      <c r="G10" s="113"/>
    </row>
    <row r="11" spans="1:7" ht="15" customHeight="1" x14ac:dyDescent="0.25">
      <c r="A11" s="114"/>
      <c r="B11" s="115" t="s">
        <v>488</v>
      </c>
      <c r="C11" s="114" t="s">
        <v>61</v>
      </c>
      <c r="D11" s="114"/>
      <c r="E11" s="114"/>
      <c r="F11" s="116" t="s">
        <v>489</v>
      </c>
      <c r="G11" s="116"/>
    </row>
    <row r="12" spans="1:7" x14ac:dyDescent="0.25">
      <c r="A12" s="103" t="s">
        <v>490</v>
      </c>
      <c r="B12" s="103" t="s">
        <v>491</v>
      </c>
      <c r="C12" s="151">
        <v>4002.4618376500248</v>
      </c>
      <c r="F12" s="117">
        <f>IF($C$15=0,"",IF(C12="[for completion]","",C12/$C$15))</f>
        <v>1</v>
      </c>
    </row>
    <row r="13" spans="1:7" x14ac:dyDescent="0.25">
      <c r="A13" s="103" t="s">
        <v>492</v>
      </c>
      <c r="B13" s="103" t="s">
        <v>493</v>
      </c>
      <c r="C13" s="103">
        <v>0</v>
      </c>
      <c r="F13" s="117">
        <f>IF($C$15=0,"",IF(C13="[for completion]","",C13/$C$15))</f>
        <v>0</v>
      </c>
    </row>
    <row r="14" spans="1:7" x14ac:dyDescent="0.25">
      <c r="A14" s="103" t="s">
        <v>494</v>
      </c>
      <c r="B14" s="103" t="s">
        <v>94</v>
      </c>
      <c r="C14" s="103">
        <v>0</v>
      </c>
      <c r="F14" s="117">
        <f>IF($C$15=0,"",IF(C14="[for completion]","",C14/$C$15))</f>
        <v>0</v>
      </c>
    </row>
    <row r="15" spans="1:7" x14ac:dyDescent="0.25">
      <c r="A15" s="103" t="s">
        <v>495</v>
      </c>
      <c r="B15" s="118" t="s">
        <v>96</v>
      </c>
      <c r="C15" s="151">
        <f>SUM(C12:C14)</f>
        <v>4002.4618376500248</v>
      </c>
      <c r="F15" s="119">
        <f>SUM(F12:F14)</f>
        <v>1</v>
      </c>
    </row>
    <row r="16" spans="1:7" outlineLevel="1" x14ac:dyDescent="0.25">
      <c r="A16" s="103" t="s">
        <v>496</v>
      </c>
      <c r="B16" s="120" t="s">
        <v>497</v>
      </c>
      <c r="F16" s="117">
        <f t="shared" ref="F16:F26" si="0">IF($C$15=0,"",IF(C16="[for completion]","",C16/$C$15))</f>
        <v>0</v>
      </c>
    </row>
    <row r="17" spans="1:7" outlineLevel="1" x14ac:dyDescent="0.25">
      <c r="A17" s="103" t="s">
        <v>498</v>
      </c>
      <c r="B17" s="120" t="s">
        <v>1152</v>
      </c>
      <c r="F17" s="117">
        <f t="shared" si="0"/>
        <v>0</v>
      </c>
    </row>
    <row r="18" spans="1:7" outlineLevel="1" x14ac:dyDescent="0.25">
      <c r="A18" s="103" t="s">
        <v>499</v>
      </c>
      <c r="B18" s="120" t="s">
        <v>98</v>
      </c>
      <c r="F18" s="117">
        <f t="shared" si="0"/>
        <v>0</v>
      </c>
    </row>
    <row r="19" spans="1:7" outlineLevel="1" x14ac:dyDescent="0.25">
      <c r="A19" s="103" t="s">
        <v>500</v>
      </c>
      <c r="B19" s="120" t="s">
        <v>98</v>
      </c>
      <c r="F19" s="117">
        <f t="shared" si="0"/>
        <v>0</v>
      </c>
    </row>
    <row r="20" spans="1:7" outlineLevel="1" x14ac:dyDescent="0.25">
      <c r="A20" s="103" t="s">
        <v>501</v>
      </c>
      <c r="B20" s="120" t="s">
        <v>98</v>
      </c>
      <c r="F20" s="117">
        <f t="shared" si="0"/>
        <v>0</v>
      </c>
    </row>
    <row r="21" spans="1:7" outlineLevel="1" x14ac:dyDescent="0.25">
      <c r="A21" s="103" t="s">
        <v>502</v>
      </c>
      <c r="B21" s="120" t="s">
        <v>98</v>
      </c>
      <c r="F21" s="117">
        <f t="shared" si="0"/>
        <v>0</v>
      </c>
    </row>
    <row r="22" spans="1:7" outlineLevel="1" x14ac:dyDescent="0.25">
      <c r="A22" s="103" t="s">
        <v>503</v>
      </c>
      <c r="B22" s="120" t="s">
        <v>98</v>
      </c>
      <c r="F22" s="117">
        <f t="shared" si="0"/>
        <v>0</v>
      </c>
    </row>
    <row r="23" spans="1:7" outlineLevel="1" x14ac:dyDescent="0.25">
      <c r="A23" s="103" t="s">
        <v>504</v>
      </c>
      <c r="B23" s="120" t="s">
        <v>98</v>
      </c>
      <c r="F23" s="117">
        <f t="shared" si="0"/>
        <v>0</v>
      </c>
    </row>
    <row r="24" spans="1:7" outlineLevel="1" x14ac:dyDescent="0.25">
      <c r="A24" s="103" t="s">
        <v>505</v>
      </c>
      <c r="B24" s="120" t="s">
        <v>98</v>
      </c>
      <c r="F24" s="117">
        <f t="shared" si="0"/>
        <v>0</v>
      </c>
    </row>
    <row r="25" spans="1:7" outlineLevel="1" x14ac:dyDescent="0.25">
      <c r="A25" s="103" t="s">
        <v>506</v>
      </c>
      <c r="B25" s="120" t="s">
        <v>98</v>
      </c>
      <c r="F25" s="117">
        <f t="shared" si="0"/>
        <v>0</v>
      </c>
    </row>
    <row r="26" spans="1:7" outlineLevel="1" x14ac:dyDescent="0.25">
      <c r="A26" s="103" t="s">
        <v>507</v>
      </c>
      <c r="B26" s="120" t="s">
        <v>98</v>
      </c>
      <c r="C26" s="99"/>
      <c r="D26" s="99"/>
      <c r="E26" s="99"/>
      <c r="F26" s="117">
        <f t="shared" si="0"/>
        <v>0</v>
      </c>
    </row>
    <row r="27" spans="1:7" ht="15" customHeight="1" x14ac:dyDescent="0.25">
      <c r="A27" s="114"/>
      <c r="B27" s="115" t="s">
        <v>508</v>
      </c>
      <c r="C27" s="114" t="s">
        <v>509</v>
      </c>
      <c r="D27" s="114" t="s">
        <v>510</v>
      </c>
      <c r="E27" s="121"/>
      <c r="F27" s="114" t="s">
        <v>511</v>
      </c>
      <c r="G27" s="116"/>
    </row>
    <row r="28" spans="1:7" x14ac:dyDescent="0.25">
      <c r="A28" s="103" t="s">
        <v>512</v>
      </c>
      <c r="B28" s="103" t="s">
        <v>513</v>
      </c>
      <c r="C28" s="103">
        <v>38604</v>
      </c>
      <c r="D28" s="103">
        <v>0</v>
      </c>
      <c r="F28" s="103">
        <v>38604</v>
      </c>
    </row>
    <row r="29" spans="1:7" outlineLevel="1" x14ac:dyDescent="0.25">
      <c r="A29" s="103" t="s">
        <v>514</v>
      </c>
      <c r="B29" s="122" t="s">
        <v>515</v>
      </c>
    </row>
    <row r="30" spans="1:7" outlineLevel="1" x14ac:dyDescent="0.25">
      <c r="A30" s="103" t="s">
        <v>516</v>
      </c>
      <c r="B30" s="122" t="s">
        <v>517</v>
      </c>
    </row>
    <row r="31" spans="1:7" outlineLevel="1" x14ac:dyDescent="0.25">
      <c r="A31" s="103" t="s">
        <v>518</v>
      </c>
      <c r="B31" s="122"/>
    </row>
    <row r="32" spans="1:7" outlineLevel="1" x14ac:dyDescent="0.25">
      <c r="A32" s="103" t="s">
        <v>519</v>
      </c>
      <c r="B32" s="122"/>
    </row>
    <row r="33" spans="1:7" outlineLevel="1" x14ac:dyDescent="0.25">
      <c r="A33" s="103" t="s">
        <v>520</v>
      </c>
      <c r="B33" s="122"/>
    </row>
    <row r="34" spans="1:7" outlineLevel="1" x14ac:dyDescent="0.25">
      <c r="A34" s="103" t="s">
        <v>521</v>
      </c>
      <c r="B34" s="122"/>
    </row>
    <row r="35" spans="1:7" ht="15" customHeight="1" x14ac:dyDescent="0.25">
      <c r="A35" s="114"/>
      <c r="B35" s="115" t="s">
        <v>522</v>
      </c>
      <c r="C35" s="114" t="s">
        <v>523</v>
      </c>
      <c r="D35" s="114" t="s">
        <v>524</v>
      </c>
      <c r="E35" s="121"/>
      <c r="F35" s="116" t="s">
        <v>489</v>
      </c>
      <c r="G35" s="116"/>
    </row>
    <row r="36" spans="1:7" x14ac:dyDescent="0.25">
      <c r="A36" s="103" t="s">
        <v>525</v>
      </c>
      <c r="B36" s="103" t="s">
        <v>526</v>
      </c>
      <c r="C36" s="159">
        <v>3.6103545807908049E-3</v>
      </c>
      <c r="D36" s="138">
        <v>0</v>
      </c>
      <c r="F36" s="159">
        <v>3.6103545807908049E-3</v>
      </c>
    </row>
    <row r="37" spans="1:7" outlineLevel="1" x14ac:dyDescent="0.25">
      <c r="A37" s="103" t="s">
        <v>527</v>
      </c>
      <c r="C37" s="138"/>
      <c r="D37" s="138"/>
      <c r="F37" s="138"/>
    </row>
    <row r="38" spans="1:7" outlineLevel="1" x14ac:dyDescent="0.25">
      <c r="A38" s="103" t="s">
        <v>528</v>
      </c>
      <c r="C38" s="138"/>
      <c r="D38" s="138"/>
      <c r="F38" s="138"/>
    </row>
    <row r="39" spans="1:7" outlineLevel="1" x14ac:dyDescent="0.25">
      <c r="A39" s="103" t="s">
        <v>529</v>
      </c>
      <c r="C39" s="138"/>
      <c r="D39" s="138"/>
      <c r="F39" s="138"/>
    </row>
    <row r="40" spans="1:7" outlineLevel="1" x14ac:dyDescent="0.25">
      <c r="A40" s="103" t="s">
        <v>530</v>
      </c>
      <c r="C40" s="138"/>
      <c r="D40" s="138"/>
      <c r="F40" s="138"/>
    </row>
    <row r="41" spans="1:7" outlineLevel="1" x14ac:dyDescent="0.25">
      <c r="A41" s="103" t="s">
        <v>531</v>
      </c>
      <c r="C41" s="138"/>
      <c r="D41" s="138"/>
      <c r="F41" s="138"/>
    </row>
    <row r="42" spans="1:7" outlineLevel="1" x14ac:dyDescent="0.25">
      <c r="A42" s="103" t="s">
        <v>532</v>
      </c>
      <c r="C42" s="138"/>
      <c r="D42" s="138"/>
      <c r="F42" s="138"/>
    </row>
    <row r="43" spans="1:7" ht="15" customHeight="1" x14ac:dyDescent="0.25">
      <c r="A43" s="114"/>
      <c r="B43" s="115" t="s">
        <v>533</v>
      </c>
      <c r="C43" s="114" t="s">
        <v>523</v>
      </c>
      <c r="D43" s="114" t="s">
        <v>524</v>
      </c>
      <c r="E43" s="121"/>
      <c r="F43" s="116" t="s">
        <v>489</v>
      </c>
      <c r="G43" s="116"/>
    </row>
    <row r="44" spans="1:7" x14ac:dyDescent="0.25">
      <c r="A44" s="103" t="s">
        <v>534</v>
      </c>
      <c r="B44" s="123" t="s">
        <v>535</v>
      </c>
      <c r="C44" s="137">
        <f>SUM(C45:C72)</f>
        <v>1</v>
      </c>
      <c r="D44" s="137">
        <f>SUM(D45:D72)</f>
        <v>0</v>
      </c>
      <c r="E44" s="138"/>
      <c r="F44" s="137">
        <f>SUM(F45:F72)</f>
        <v>1</v>
      </c>
      <c r="G44" s="103"/>
    </row>
    <row r="45" spans="1:7" x14ac:dyDescent="0.25">
      <c r="A45" s="103" t="s">
        <v>536</v>
      </c>
      <c r="B45" s="103" t="s">
        <v>537</v>
      </c>
      <c r="C45" s="138">
        <v>0</v>
      </c>
      <c r="D45" s="138">
        <v>0</v>
      </c>
      <c r="E45" s="138"/>
      <c r="F45" s="138">
        <v>0</v>
      </c>
      <c r="G45" s="103"/>
    </row>
    <row r="46" spans="1:7" x14ac:dyDescent="0.25">
      <c r="A46" s="103" t="s">
        <v>538</v>
      </c>
      <c r="B46" s="103" t="s">
        <v>539</v>
      </c>
      <c r="C46" s="138">
        <v>0</v>
      </c>
      <c r="D46" s="138">
        <v>0</v>
      </c>
      <c r="E46" s="138"/>
      <c r="F46" s="138">
        <v>0</v>
      </c>
      <c r="G46" s="103"/>
    </row>
    <row r="47" spans="1:7" x14ac:dyDescent="0.25">
      <c r="A47" s="103" t="s">
        <v>540</v>
      </c>
      <c r="B47" s="103" t="s">
        <v>541</v>
      </c>
      <c r="C47" s="138">
        <v>0</v>
      </c>
      <c r="D47" s="138">
        <v>0</v>
      </c>
      <c r="E47" s="138"/>
      <c r="F47" s="138">
        <v>0</v>
      </c>
      <c r="G47" s="103"/>
    </row>
    <row r="48" spans="1:7" x14ac:dyDescent="0.25">
      <c r="A48" s="103" t="s">
        <v>542</v>
      </c>
      <c r="B48" s="103" t="s">
        <v>543</v>
      </c>
      <c r="C48" s="138">
        <v>0</v>
      </c>
      <c r="D48" s="138">
        <v>0</v>
      </c>
      <c r="E48" s="138"/>
      <c r="F48" s="138">
        <v>0</v>
      </c>
      <c r="G48" s="103"/>
    </row>
    <row r="49" spans="1:7" x14ac:dyDescent="0.25">
      <c r="A49" s="103" t="s">
        <v>544</v>
      </c>
      <c r="B49" s="103" t="s">
        <v>545</v>
      </c>
      <c r="C49" s="138">
        <v>0</v>
      </c>
      <c r="D49" s="138">
        <v>0</v>
      </c>
      <c r="E49" s="138"/>
      <c r="F49" s="138">
        <v>0</v>
      </c>
      <c r="G49" s="103"/>
    </row>
    <row r="50" spans="1:7" x14ac:dyDescent="0.25">
      <c r="A50" s="103" t="s">
        <v>546</v>
      </c>
      <c r="B50" s="103" t="s">
        <v>547</v>
      </c>
      <c r="C50" s="138">
        <v>0</v>
      </c>
      <c r="D50" s="138">
        <v>0</v>
      </c>
      <c r="E50" s="138"/>
      <c r="F50" s="138">
        <v>0</v>
      </c>
      <c r="G50" s="103"/>
    </row>
    <row r="51" spans="1:7" x14ac:dyDescent="0.25">
      <c r="A51" s="103" t="s">
        <v>548</v>
      </c>
      <c r="B51" s="103" t="s">
        <v>549</v>
      </c>
      <c r="C51" s="138">
        <v>0</v>
      </c>
      <c r="D51" s="138">
        <v>0</v>
      </c>
      <c r="E51" s="138"/>
      <c r="F51" s="138">
        <v>0</v>
      </c>
      <c r="G51" s="103"/>
    </row>
    <row r="52" spans="1:7" x14ac:dyDescent="0.25">
      <c r="A52" s="103" t="s">
        <v>550</v>
      </c>
      <c r="B52" s="103" t="s">
        <v>551</v>
      </c>
      <c r="C52" s="138">
        <v>0</v>
      </c>
      <c r="D52" s="138">
        <v>0</v>
      </c>
      <c r="E52" s="138"/>
      <c r="F52" s="138">
        <v>0</v>
      </c>
      <c r="G52" s="103"/>
    </row>
    <row r="53" spans="1:7" x14ac:dyDescent="0.25">
      <c r="A53" s="103" t="s">
        <v>552</v>
      </c>
      <c r="B53" s="103" t="s">
        <v>553</v>
      </c>
      <c r="C53" s="138">
        <v>0</v>
      </c>
      <c r="D53" s="138">
        <v>0</v>
      </c>
      <c r="E53" s="138"/>
      <c r="F53" s="138">
        <v>0</v>
      </c>
      <c r="G53" s="103"/>
    </row>
    <row r="54" spans="1:7" x14ac:dyDescent="0.25">
      <c r="A54" s="103" t="s">
        <v>554</v>
      </c>
      <c r="B54" s="103" t="s">
        <v>555</v>
      </c>
      <c r="C54" s="138">
        <v>0</v>
      </c>
      <c r="D54" s="138">
        <v>0</v>
      </c>
      <c r="E54" s="138"/>
      <c r="F54" s="138">
        <v>0</v>
      </c>
      <c r="G54" s="103"/>
    </row>
    <row r="55" spans="1:7" x14ac:dyDescent="0.25">
      <c r="A55" s="103" t="s">
        <v>556</v>
      </c>
      <c r="B55" s="103" t="s">
        <v>557</v>
      </c>
      <c r="C55" s="138">
        <v>0</v>
      </c>
      <c r="D55" s="138">
        <v>0</v>
      </c>
      <c r="E55" s="138"/>
      <c r="F55" s="138">
        <v>0</v>
      </c>
      <c r="G55" s="103"/>
    </row>
    <row r="56" spans="1:7" x14ac:dyDescent="0.25">
      <c r="A56" s="103" t="s">
        <v>558</v>
      </c>
      <c r="B56" s="103" t="s">
        <v>559</v>
      </c>
      <c r="C56" s="138">
        <v>0</v>
      </c>
      <c r="D56" s="138">
        <v>0</v>
      </c>
      <c r="E56" s="138"/>
      <c r="F56" s="138">
        <v>0</v>
      </c>
      <c r="G56" s="103"/>
    </row>
    <row r="57" spans="1:7" x14ac:dyDescent="0.25">
      <c r="A57" s="103" t="s">
        <v>560</v>
      </c>
      <c r="B57" s="103" t="s">
        <v>561</v>
      </c>
      <c r="C57" s="138">
        <v>0</v>
      </c>
      <c r="D57" s="138">
        <v>0</v>
      </c>
      <c r="E57" s="138"/>
      <c r="F57" s="138">
        <v>0</v>
      </c>
      <c r="G57" s="103"/>
    </row>
    <row r="58" spans="1:7" x14ac:dyDescent="0.25">
      <c r="A58" s="103" t="s">
        <v>562</v>
      </c>
      <c r="B58" s="103" t="s">
        <v>563</v>
      </c>
      <c r="C58" s="138">
        <v>0</v>
      </c>
      <c r="D58" s="138">
        <v>0</v>
      </c>
      <c r="E58" s="138"/>
      <c r="F58" s="138">
        <v>0</v>
      </c>
      <c r="G58" s="103"/>
    </row>
    <row r="59" spans="1:7" x14ac:dyDescent="0.25">
      <c r="A59" s="103" t="s">
        <v>564</v>
      </c>
      <c r="B59" s="103" t="s">
        <v>565</v>
      </c>
      <c r="C59" s="138">
        <v>0</v>
      </c>
      <c r="D59" s="138">
        <v>0</v>
      </c>
      <c r="E59" s="138"/>
      <c r="F59" s="138">
        <v>0</v>
      </c>
      <c r="G59" s="103"/>
    </row>
    <row r="60" spans="1:7" x14ac:dyDescent="0.25">
      <c r="A60" s="103" t="s">
        <v>566</v>
      </c>
      <c r="B60" s="103" t="s">
        <v>3</v>
      </c>
      <c r="C60" s="138">
        <v>1</v>
      </c>
      <c r="D60" s="138">
        <v>0</v>
      </c>
      <c r="E60" s="138"/>
      <c r="F60" s="138">
        <v>1</v>
      </c>
      <c r="G60" s="103"/>
    </row>
    <row r="61" spans="1:7" x14ac:dyDescent="0.25">
      <c r="A61" s="103" t="s">
        <v>567</v>
      </c>
      <c r="B61" s="103" t="s">
        <v>568</v>
      </c>
      <c r="C61" s="138">
        <v>0</v>
      </c>
      <c r="D61" s="138">
        <v>0</v>
      </c>
      <c r="E61" s="138"/>
      <c r="F61" s="138">
        <v>0</v>
      </c>
      <c r="G61" s="103"/>
    </row>
    <row r="62" spans="1:7" x14ac:dyDescent="0.25">
      <c r="A62" s="103" t="s">
        <v>569</v>
      </c>
      <c r="B62" s="103" t="s">
        <v>570</v>
      </c>
      <c r="C62" s="138">
        <v>0</v>
      </c>
      <c r="D62" s="138">
        <v>0</v>
      </c>
      <c r="E62" s="138"/>
      <c r="F62" s="138">
        <v>0</v>
      </c>
      <c r="G62" s="103"/>
    </row>
    <row r="63" spans="1:7" x14ac:dyDescent="0.25">
      <c r="A63" s="103" t="s">
        <v>571</v>
      </c>
      <c r="B63" s="103" t="s">
        <v>572</v>
      </c>
      <c r="C63" s="138">
        <v>0</v>
      </c>
      <c r="D63" s="138">
        <v>0</v>
      </c>
      <c r="E63" s="138"/>
      <c r="F63" s="138">
        <v>0</v>
      </c>
      <c r="G63" s="103"/>
    </row>
    <row r="64" spans="1:7" x14ac:dyDescent="0.25">
      <c r="A64" s="103" t="s">
        <v>573</v>
      </c>
      <c r="B64" s="103" t="s">
        <v>574</v>
      </c>
      <c r="C64" s="138">
        <v>0</v>
      </c>
      <c r="D64" s="138">
        <v>0</v>
      </c>
      <c r="E64" s="138"/>
      <c r="F64" s="138">
        <v>0</v>
      </c>
      <c r="G64" s="103"/>
    </row>
    <row r="65" spans="1:7" x14ac:dyDescent="0.25">
      <c r="A65" s="103" t="s">
        <v>575</v>
      </c>
      <c r="B65" s="103" t="s">
        <v>576</v>
      </c>
      <c r="C65" s="138">
        <v>0</v>
      </c>
      <c r="D65" s="138">
        <v>0</v>
      </c>
      <c r="E65" s="138"/>
      <c r="F65" s="138">
        <v>0</v>
      </c>
      <c r="G65" s="103"/>
    </row>
    <row r="66" spans="1:7" x14ac:dyDescent="0.25">
      <c r="A66" s="103" t="s">
        <v>577</v>
      </c>
      <c r="B66" s="103" t="s">
        <v>578</v>
      </c>
      <c r="C66" s="138">
        <v>0</v>
      </c>
      <c r="D66" s="138">
        <v>0</v>
      </c>
      <c r="E66" s="138"/>
      <c r="F66" s="138">
        <v>0</v>
      </c>
      <c r="G66" s="103"/>
    </row>
    <row r="67" spans="1:7" x14ac:dyDescent="0.25">
      <c r="A67" s="103" t="s">
        <v>579</v>
      </c>
      <c r="B67" s="103" t="s">
        <v>580</v>
      </c>
      <c r="C67" s="138">
        <v>0</v>
      </c>
      <c r="D67" s="138">
        <v>0</v>
      </c>
      <c r="E67" s="138"/>
      <c r="F67" s="138">
        <v>0</v>
      </c>
      <c r="G67" s="103"/>
    </row>
    <row r="68" spans="1:7" x14ac:dyDescent="0.25">
      <c r="A68" s="103" t="s">
        <v>581</v>
      </c>
      <c r="B68" s="103" t="s">
        <v>582</v>
      </c>
      <c r="C68" s="138">
        <v>0</v>
      </c>
      <c r="D68" s="138">
        <v>0</v>
      </c>
      <c r="E68" s="138"/>
      <c r="F68" s="138">
        <v>0</v>
      </c>
      <c r="G68" s="103"/>
    </row>
    <row r="69" spans="1:7" x14ac:dyDescent="0.25">
      <c r="A69" s="103" t="s">
        <v>583</v>
      </c>
      <c r="B69" s="103" t="s">
        <v>584</v>
      </c>
      <c r="C69" s="138">
        <v>0</v>
      </c>
      <c r="D69" s="138">
        <v>0</v>
      </c>
      <c r="E69" s="138"/>
      <c r="F69" s="138">
        <v>0</v>
      </c>
      <c r="G69" s="103"/>
    </row>
    <row r="70" spans="1:7" x14ac:dyDescent="0.25">
      <c r="A70" s="103" t="s">
        <v>585</v>
      </c>
      <c r="B70" s="103" t="s">
        <v>586</v>
      </c>
      <c r="C70" s="138">
        <v>0</v>
      </c>
      <c r="D70" s="138">
        <v>0</v>
      </c>
      <c r="E70" s="138"/>
      <c r="F70" s="138">
        <v>0</v>
      </c>
      <c r="G70" s="103"/>
    </row>
    <row r="71" spans="1:7" x14ac:dyDescent="0.25">
      <c r="A71" s="103" t="s">
        <v>587</v>
      </c>
      <c r="B71" s="103" t="s">
        <v>6</v>
      </c>
      <c r="C71" s="138">
        <v>0</v>
      </c>
      <c r="D71" s="138">
        <v>0</v>
      </c>
      <c r="E71" s="138"/>
      <c r="F71" s="138">
        <v>0</v>
      </c>
      <c r="G71" s="103"/>
    </row>
    <row r="72" spans="1:7" x14ac:dyDescent="0.25">
      <c r="A72" s="103" t="s">
        <v>588</v>
      </c>
      <c r="B72" s="103" t="s">
        <v>589</v>
      </c>
      <c r="C72" s="138">
        <v>0</v>
      </c>
      <c r="D72" s="138">
        <v>0</v>
      </c>
      <c r="E72" s="138"/>
      <c r="F72" s="138">
        <v>0</v>
      </c>
      <c r="G72" s="103"/>
    </row>
    <row r="73" spans="1:7" x14ac:dyDescent="0.25">
      <c r="A73" s="103" t="s">
        <v>590</v>
      </c>
      <c r="B73" s="123" t="s">
        <v>276</v>
      </c>
      <c r="C73" s="137">
        <f>SUM(C74:C76)</f>
        <v>0</v>
      </c>
      <c r="D73" s="137">
        <f>SUM(D74:D76)</f>
        <v>0</v>
      </c>
      <c r="E73" s="138"/>
      <c r="F73" s="137">
        <f>SUM(F74:F76)</f>
        <v>0</v>
      </c>
      <c r="G73" s="103"/>
    </row>
    <row r="74" spans="1:7" x14ac:dyDescent="0.25">
      <c r="A74" s="103" t="s">
        <v>591</v>
      </c>
      <c r="B74" s="103" t="s">
        <v>592</v>
      </c>
      <c r="C74" s="138">
        <v>0</v>
      </c>
      <c r="D74" s="138">
        <v>0</v>
      </c>
      <c r="E74" s="138"/>
      <c r="F74" s="138">
        <v>0</v>
      </c>
      <c r="G74" s="103"/>
    </row>
    <row r="75" spans="1:7" x14ac:dyDescent="0.25">
      <c r="A75" s="103" t="s">
        <v>593</v>
      </c>
      <c r="B75" s="103" t="s">
        <v>594</v>
      </c>
      <c r="C75" s="138">
        <v>0</v>
      </c>
      <c r="D75" s="138">
        <v>0</v>
      </c>
      <c r="E75" s="138"/>
      <c r="F75" s="138">
        <v>0</v>
      </c>
      <c r="G75" s="103"/>
    </row>
    <row r="76" spans="1:7" x14ac:dyDescent="0.25">
      <c r="A76" s="103" t="s">
        <v>1323</v>
      </c>
      <c r="B76" s="103" t="s">
        <v>2</v>
      </c>
      <c r="C76" s="138">
        <v>0</v>
      </c>
      <c r="D76" s="138">
        <v>0</v>
      </c>
      <c r="E76" s="138"/>
      <c r="F76" s="138">
        <v>0</v>
      </c>
      <c r="G76" s="103"/>
    </row>
    <row r="77" spans="1:7" x14ac:dyDescent="0.25">
      <c r="A77" s="103" t="s">
        <v>595</v>
      </c>
      <c r="B77" s="123" t="s">
        <v>94</v>
      </c>
      <c r="C77" s="137">
        <f>SUM(C78:C87)</f>
        <v>0</v>
      </c>
      <c r="D77" s="137">
        <f>SUM(D78:D87)</f>
        <v>0</v>
      </c>
      <c r="E77" s="138"/>
      <c r="F77" s="137">
        <f>SUM(F78:F87)</f>
        <v>0</v>
      </c>
      <c r="G77" s="103"/>
    </row>
    <row r="78" spans="1:7" x14ac:dyDescent="0.25">
      <c r="A78" s="103" t="s">
        <v>596</v>
      </c>
      <c r="B78" s="124" t="s">
        <v>278</v>
      </c>
      <c r="C78" s="138">
        <v>0</v>
      </c>
      <c r="D78" s="138">
        <v>0</v>
      </c>
      <c r="E78" s="138"/>
      <c r="F78" s="138">
        <v>0</v>
      </c>
      <c r="G78" s="103"/>
    </row>
    <row r="79" spans="1:7" x14ac:dyDescent="0.25">
      <c r="A79" s="103" t="s">
        <v>597</v>
      </c>
      <c r="B79" s="124" t="s">
        <v>280</v>
      </c>
      <c r="C79" s="138">
        <v>0</v>
      </c>
      <c r="D79" s="138">
        <v>0</v>
      </c>
      <c r="E79" s="138"/>
      <c r="F79" s="138">
        <v>0</v>
      </c>
      <c r="G79" s="103"/>
    </row>
    <row r="80" spans="1:7" x14ac:dyDescent="0.25">
      <c r="A80" s="103" t="s">
        <v>598</v>
      </c>
      <c r="B80" s="124" t="s">
        <v>282</v>
      </c>
      <c r="C80" s="138">
        <v>0</v>
      </c>
      <c r="D80" s="138">
        <v>0</v>
      </c>
      <c r="E80" s="138"/>
      <c r="F80" s="138">
        <v>0</v>
      </c>
      <c r="G80" s="103"/>
    </row>
    <row r="81" spans="1:7" x14ac:dyDescent="0.25">
      <c r="A81" s="103" t="s">
        <v>599</v>
      </c>
      <c r="B81" s="124" t="s">
        <v>12</v>
      </c>
      <c r="C81" s="138">
        <v>0</v>
      </c>
      <c r="D81" s="138">
        <v>0</v>
      </c>
      <c r="E81" s="138"/>
      <c r="F81" s="138">
        <v>0</v>
      </c>
      <c r="G81" s="103"/>
    </row>
    <row r="82" spans="1:7" x14ac:dyDescent="0.25">
      <c r="A82" s="103" t="s">
        <v>600</v>
      </c>
      <c r="B82" s="124" t="s">
        <v>285</v>
      </c>
      <c r="C82" s="138">
        <v>0</v>
      </c>
      <c r="D82" s="138">
        <v>0</v>
      </c>
      <c r="E82" s="138"/>
      <c r="F82" s="138">
        <v>0</v>
      </c>
      <c r="G82" s="103"/>
    </row>
    <row r="83" spans="1:7" x14ac:dyDescent="0.25">
      <c r="A83" s="103" t="s">
        <v>601</v>
      </c>
      <c r="B83" s="124" t="s">
        <v>287</v>
      </c>
      <c r="C83" s="138">
        <v>0</v>
      </c>
      <c r="D83" s="138">
        <v>0</v>
      </c>
      <c r="E83" s="138"/>
      <c r="F83" s="138">
        <v>0</v>
      </c>
      <c r="G83" s="103"/>
    </row>
    <row r="84" spans="1:7" x14ac:dyDescent="0.25">
      <c r="A84" s="103" t="s">
        <v>602</v>
      </c>
      <c r="B84" s="124" t="s">
        <v>289</v>
      </c>
      <c r="C84" s="138">
        <v>0</v>
      </c>
      <c r="D84" s="138">
        <v>0</v>
      </c>
      <c r="E84" s="138"/>
      <c r="F84" s="138">
        <v>0</v>
      </c>
      <c r="G84" s="103"/>
    </row>
    <row r="85" spans="1:7" x14ac:dyDescent="0.25">
      <c r="A85" s="103" t="s">
        <v>603</v>
      </c>
      <c r="B85" s="124" t="s">
        <v>291</v>
      </c>
      <c r="C85" s="138">
        <v>0</v>
      </c>
      <c r="D85" s="138">
        <v>0</v>
      </c>
      <c r="E85" s="138"/>
      <c r="F85" s="138">
        <v>0</v>
      </c>
      <c r="G85" s="103"/>
    </row>
    <row r="86" spans="1:7" x14ac:dyDescent="0.25">
      <c r="A86" s="103" t="s">
        <v>604</v>
      </c>
      <c r="B86" s="124" t="s">
        <v>293</v>
      </c>
      <c r="C86" s="138">
        <v>0</v>
      </c>
      <c r="D86" s="138">
        <v>0</v>
      </c>
      <c r="E86" s="138"/>
      <c r="F86" s="138">
        <v>0</v>
      </c>
      <c r="G86" s="103"/>
    </row>
    <row r="87" spans="1:7" x14ac:dyDescent="0.25">
      <c r="A87" s="103" t="s">
        <v>605</v>
      </c>
      <c r="B87" s="124" t="s">
        <v>94</v>
      </c>
      <c r="C87" s="138">
        <v>0</v>
      </c>
      <c r="D87" s="138">
        <v>0</v>
      </c>
      <c r="E87" s="138"/>
      <c r="F87" s="138">
        <v>0</v>
      </c>
      <c r="G87" s="103"/>
    </row>
    <row r="88" spans="1:7" outlineLevel="1" x14ac:dyDescent="0.25">
      <c r="A88" s="103" t="s">
        <v>606</v>
      </c>
      <c r="B88" s="120" t="s">
        <v>98</v>
      </c>
      <c r="C88" s="138"/>
      <c r="D88" s="138"/>
      <c r="E88" s="138"/>
      <c r="F88" s="138"/>
      <c r="G88" s="103"/>
    </row>
    <row r="89" spans="1:7" outlineLevel="1" x14ac:dyDescent="0.25">
      <c r="A89" s="103" t="s">
        <v>607</v>
      </c>
      <c r="B89" s="120" t="s">
        <v>98</v>
      </c>
      <c r="C89" s="138"/>
      <c r="D89" s="138"/>
      <c r="E89" s="138"/>
      <c r="F89" s="138"/>
      <c r="G89" s="103"/>
    </row>
    <row r="90" spans="1:7" outlineLevel="1" x14ac:dyDescent="0.25">
      <c r="A90" s="103" t="s">
        <v>608</v>
      </c>
      <c r="B90" s="120" t="s">
        <v>98</v>
      </c>
      <c r="C90" s="138"/>
      <c r="D90" s="138"/>
      <c r="E90" s="138"/>
      <c r="F90" s="138"/>
      <c r="G90" s="103"/>
    </row>
    <row r="91" spans="1:7" outlineLevel="1" x14ac:dyDescent="0.25">
      <c r="A91" s="103" t="s">
        <v>609</v>
      </c>
      <c r="B91" s="120" t="s">
        <v>98</v>
      </c>
      <c r="C91" s="138"/>
      <c r="D91" s="138"/>
      <c r="E91" s="138"/>
      <c r="F91" s="138"/>
      <c r="G91" s="103"/>
    </row>
    <row r="92" spans="1:7" outlineLevel="1" x14ac:dyDescent="0.25">
      <c r="A92" s="103" t="s">
        <v>610</v>
      </c>
      <c r="B92" s="120" t="s">
        <v>98</v>
      </c>
      <c r="C92" s="138"/>
      <c r="D92" s="138"/>
      <c r="E92" s="138"/>
      <c r="F92" s="138"/>
      <c r="G92" s="103"/>
    </row>
    <row r="93" spans="1:7" outlineLevel="1" x14ac:dyDescent="0.25">
      <c r="A93" s="103" t="s">
        <v>611</v>
      </c>
      <c r="B93" s="120" t="s">
        <v>98</v>
      </c>
      <c r="C93" s="138"/>
      <c r="D93" s="138"/>
      <c r="E93" s="138"/>
      <c r="F93" s="138"/>
      <c r="G93" s="103"/>
    </row>
    <row r="94" spans="1:7" outlineLevel="1" x14ac:dyDescent="0.25">
      <c r="A94" s="103" t="s">
        <v>612</v>
      </c>
      <c r="B94" s="120" t="s">
        <v>98</v>
      </c>
      <c r="C94" s="138"/>
      <c r="D94" s="138"/>
      <c r="E94" s="138"/>
      <c r="F94" s="138"/>
      <c r="G94" s="103"/>
    </row>
    <row r="95" spans="1:7" outlineLevel="1" x14ac:dyDescent="0.25">
      <c r="A95" s="103" t="s">
        <v>613</v>
      </c>
      <c r="B95" s="120" t="s">
        <v>98</v>
      </c>
      <c r="C95" s="138"/>
      <c r="D95" s="138"/>
      <c r="E95" s="138"/>
      <c r="F95" s="138"/>
      <c r="G95" s="103"/>
    </row>
    <row r="96" spans="1:7" outlineLevel="1" x14ac:dyDescent="0.25">
      <c r="A96" s="103" t="s">
        <v>614</v>
      </c>
      <c r="B96" s="120" t="s">
        <v>98</v>
      </c>
      <c r="C96" s="138"/>
      <c r="D96" s="138"/>
      <c r="E96" s="138"/>
      <c r="F96" s="138"/>
      <c r="G96" s="103"/>
    </row>
    <row r="97" spans="1:7" outlineLevel="1" x14ac:dyDescent="0.25">
      <c r="A97" s="103" t="s">
        <v>615</v>
      </c>
      <c r="B97" s="120" t="s">
        <v>98</v>
      </c>
      <c r="C97" s="138"/>
      <c r="D97" s="138"/>
      <c r="E97" s="138"/>
      <c r="F97" s="138"/>
      <c r="G97" s="103"/>
    </row>
    <row r="98" spans="1:7" ht="15" customHeight="1" x14ac:dyDescent="0.25">
      <c r="A98" s="114"/>
      <c r="B98" s="115" t="s">
        <v>616</v>
      </c>
      <c r="C98" s="114" t="s">
        <v>523</v>
      </c>
      <c r="D98" s="114" t="s">
        <v>524</v>
      </c>
      <c r="E98" s="121"/>
      <c r="F98" s="116" t="s">
        <v>489</v>
      </c>
      <c r="G98" s="116"/>
    </row>
    <row r="99" spans="1:7" x14ac:dyDescent="0.25">
      <c r="A99" s="103" t="s">
        <v>617</v>
      </c>
      <c r="B99" s="124" t="s">
        <v>1350</v>
      </c>
      <c r="C99" s="138">
        <v>2.8445323807720965E-3</v>
      </c>
      <c r="D99" s="138">
        <v>0</v>
      </c>
      <c r="E99" s="138"/>
      <c r="F99" s="138">
        <v>2.8445323807720965E-3</v>
      </c>
      <c r="G99" s="103"/>
    </row>
    <row r="100" spans="1:7" x14ac:dyDescent="0.25">
      <c r="A100" s="103" t="s">
        <v>619</v>
      </c>
      <c r="B100" s="124" t="s">
        <v>1351</v>
      </c>
      <c r="C100" s="138">
        <v>5.6092659244895632E-4</v>
      </c>
      <c r="D100" s="138">
        <v>0</v>
      </c>
      <c r="E100" s="138"/>
      <c r="F100" s="138">
        <v>5.6092659244895632E-4</v>
      </c>
      <c r="G100" s="103"/>
    </row>
    <row r="101" spans="1:7" x14ac:dyDescent="0.25">
      <c r="A101" s="103" t="s">
        <v>620</v>
      </c>
      <c r="B101" s="124" t="s">
        <v>1352</v>
      </c>
      <c r="C101" s="138">
        <v>8.4039897104301706E-4</v>
      </c>
      <c r="D101" s="138">
        <v>0</v>
      </c>
      <c r="E101" s="138"/>
      <c r="F101" s="138">
        <v>8.4039897104301706E-4</v>
      </c>
      <c r="G101" s="103"/>
    </row>
    <row r="102" spans="1:7" x14ac:dyDescent="0.25">
      <c r="A102" s="103" t="s">
        <v>621</v>
      </c>
      <c r="B102" s="124" t="s">
        <v>1353</v>
      </c>
      <c r="C102" s="138">
        <v>1.5602082513962192E-2</v>
      </c>
      <c r="D102" s="138">
        <v>0</v>
      </c>
      <c r="E102" s="138"/>
      <c r="F102" s="138">
        <v>1.5602082513962192E-2</v>
      </c>
      <c r="G102" s="103"/>
    </row>
    <row r="103" spans="1:7" x14ac:dyDescent="0.25">
      <c r="A103" s="103" t="s">
        <v>622</v>
      </c>
      <c r="B103" s="124" t="s">
        <v>1354</v>
      </c>
      <c r="C103" s="138">
        <v>5.3088712974402444E-2</v>
      </c>
      <c r="D103" s="138">
        <v>0</v>
      </c>
      <c r="E103" s="138"/>
      <c r="F103" s="138">
        <v>5.3088712974402444E-2</v>
      </c>
      <c r="G103" s="103"/>
    </row>
    <row r="104" spans="1:7" x14ac:dyDescent="0.25">
      <c r="A104" s="103" t="s">
        <v>623</v>
      </c>
      <c r="B104" s="124" t="s">
        <v>1355</v>
      </c>
      <c r="C104" s="138">
        <v>3.6954540929950096E-3</v>
      </c>
      <c r="D104" s="138">
        <v>0</v>
      </c>
      <c r="E104" s="138"/>
      <c r="F104" s="138">
        <v>3.6954540929950096E-3</v>
      </c>
      <c r="G104" s="103"/>
    </row>
    <row r="105" spans="1:7" x14ac:dyDescent="0.25">
      <c r="A105" s="103" t="s">
        <v>624</v>
      </c>
      <c r="B105" s="124" t="s">
        <v>1356</v>
      </c>
      <c r="C105" s="138">
        <v>0.20578747060174402</v>
      </c>
      <c r="D105" s="138">
        <v>0</v>
      </c>
      <c r="E105" s="138"/>
      <c r="F105" s="138">
        <v>0.20578747060174402</v>
      </c>
      <c r="G105" s="103"/>
    </row>
    <row r="106" spans="1:7" x14ac:dyDescent="0.25">
      <c r="A106" s="103" t="s">
        <v>625</v>
      </c>
      <c r="B106" s="124" t="s">
        <v>1357</v>
      </c>
      <c r="C106" s="138">
        <v>3.2034961126645618E-2</v>
      </c>
      <c r="D106" s="138">
        <v>0</v>
      </c>
      <c r="E106" s="138"/>
      <c r="F106" s="138">
        <v>3.2034961126645618E-2</v>
      </c>
      <c r="G106" s="103"/>
    </row>
    <row r="107" spans="1:7" x14ac:dyDescent="0.25">
      <c r="A107" s="103" t="s">
        <v>626</v>
      </c>
      <c r="B107" s="124" t="s">
        <v>1358</v>
      </c>
      <c r="C107" s="138">
        <v>0.43695974279341299</v>
      </c>
      <c r="D107" s="138">
        <v>0</v>
      </c>
      <c r="E107" s="138"/>
      <c r="F107" s="138">
        <v>0.43695974279341299</v>
      </c>
      <c r="G107" s="103"/>
    </row>
    <row r="108" spans="1:7" x14ac:dyDescent="0.25">
      <c r="A108" s="103" t="s">
        <v>627</v>
      </c>
      <c r="B108" s="124" t="s">
        <v>1359</v>
      </c>
      <c r="C108" s="138">
        <v>5.5405651245435368E-3</v>
      </c>
      <c r="D108" s="138">
        <v>0</v>
      </c>
      <c r="E108" s="138"/>
      <c r="F108" s="138">
        <v>5.5405651245435368E-3</v>
      </c>
      <c r="G108" s="103"/>
    </row>
    <row r="109" spans="1:7" x14ac:dyDescent="0.25">
      <c r="A109" s="103" t="s">
        <v>628</v>
      </c>
      <c r="B109" s="124" t="s">
        <v>1360</v>
      </c>
      <c r="C109" s="138">
        <v>1.2507016613902695E-3</v>
      </c>
      <c r="D109" s="138">
        <v>0</v>
      </c>
      <c r="E109" s="138"/>
      <c r="F109" s="138">
        <v>1.2507016613902695E-3</v>
      </c>
      <c r="G109" s="103"/>
    </row>
    <row r="110" spans="1:7" x14ac:dyDescent="0.25">
      <c r="A110" s="103" t="s">
        <v>629</v>
      </c>
      <c r="B110" s="124" t="s">
        <v>1361</v>
      </c>
      <c r="C110" s="138">
        <v>6.8272250970527554E-2</v>
      </c>
      <c r="D110" s="138">
        <v>0</v>
      </c>
      <c r="E110" s="138"/>
      <c r="F110" s="138">
        <v>6.8272250970527554E-2</v>
      </c>
      <c r="G110" s="103"/>
    </row>
    <row r="111" spans="1:7" x14ac:dyDescent="0.25">
      <c r="A111" s="103" t="s">
        <v>630</v>
      </c>
      <c r="B111" s="124" t="s">
        <v>1362</v>
      </c>
      <c r="C111" s="138">
        <v>2.272417679649933E-2</v>
      </c>
      <c r="D111" s="138">
        <v>0</v>
      </c>
      <c r="E111" s="138"/>
      <c r="F111" s="138">
        <v>2.272417679649933E-2</v>
      </c>
      <c r="G111" s="103"/>
    </row>
    <row r="112" spans="1:7" x14ac:dyDescent="0.25">
      <c r="A112" s="103" t="s">
        <v>631</v>
      </c>
      <c r="B112" s="124" t="s">
        <v>1363</v>
      </c>
      <c r="C112" s="138">
        <v>7.5938625807974308E-3</v>
      </c>
      <c r="D112" s="138">
        <v>0</v>
      </c>
      <c r="E112" s="138"/>
      <c r="F112" s="138">
        <v>7.5938625807974308E-3</v>
      </c>
      <c r="G112" s="103"/>
    </row>
    <row r="113" spans="1:7" x14ac:dyDescent="0.25">
      <c r="A113" s="103" t="s">
        <v>632</v>
      </c>
      <c r="B113" s="124" t="s">
        <v>1364</v>
      </c>
      <c r="C113" s="138">
        <v>1.6759809989690132E-2</v>
      </c>
      <c r="D113" s="138">
        <v>0</v>
      </c>
      <c r="E113" s="138"/>
      <c r="F113" s="138">
        <v>1.6759809989690132E-2</v>
      </c>
      <c r="G113" s="103"/>
    </row>
    <row r="114" spans="1:7" x14ac:dyDescent="0.25">
      <c r="A114" s="103" t="s">
        <v>633</v>
      </c>
      <c r="B114" s="124" t="s">
        <v>1365</v>
      </c>
      <c r="C114" s="138">
        <v>5.6339771372410904E-2</v>
      </c>
      <c r="D114" s="138">
        <v>0</v>
      </c>
      <c r="E114" s="138"/>
      <c r="F114" s="138">
        <v>5.6339771372410904E-2</v>
      </c>
      <c r="G114" s="103"/>
    </row>
    <row r="115" spans="1:7" x14ac:dyDescent="0.25">
      <c r="A115" s="103" t="s">
        <v>634</v>
      </c>
      <c r="B115" s="124" t="s">
        <v>1366</v>
      </c>
      <c r="C115" s="138">
        <v>4.5939989326159109E-3</v>
      </c>
      <c r="D115" s="138">
        <v>0</v>
      </c>
      <c r="E115" s="138"/>
      <c r="F115" s="138">
        <v>4.5939989326159109E-3</v>
      </c>
      <c r="G115" s="103"/>
    </row>
    <row r="116" spans="1:7" x14ac:dyDescent="0.25">
      <c r="A116" s="103" t="s">
        <v>635</v>
      </c>
      <c r="B116" s="124" t="s">
        <v>1367</v>
      </c>
      <c r="C116" s="138">
        <v>3.7081757458340236E-3</v>
      </c>
      <c r="D116" s="138">
        <v>0</v>
      </c>
      <c r="E116" s="138"/>
      <c r="F116" s="138">
        <v>3.7081757458340236E-3</v>
      </c>
      <c r="G116" s="103"/>
    </row>
    <row r="117" spans="1:7" x14ac:dyDescent="0.25">
      <c r="A117" s="103" t="s">
        <v>636</v>
      </c>
      <c r="B117" s="124" t="s">
        <v>1368</v>
      </c>
      <c r="C117" s="138">
        <v>3.3334771626039265E-3</v>
      </c>
      <c r="D117" s="138">
        <v>0</v>
      </c>
      <c r="E117" s="138"/>
      <c r="F117" s="138">
        <v>3.3334771626039265E-3</v>
      </c>
      <c r="G117" s="103"/>
    </row>
    <row r="118" spans="1:7" x14ac:dyDescent="0.25">
      <c r="A118" s="103" t="s">
        <v>637</v>
      </c>
      <c r="B118" s="124" t="s">
        <v>1369</v>
      </c>
      <c r="C118" s="138">
        <v>5.8468927615660325E-2</v>
      </c>
      <c r="D118" s="138">
        <v>0</v>
      </c>
      <c r="E118" s="138"/>
      <c r="F118" s="138">
        <v>5.8468927615660325E-2</v>
      </c>
      <c r="G118" s="103"/>
    </row>
    <row r="119" spans="1:7" x14ac:dyDescent="0.25">
      <c r="A119" s="103" t="s">
        <v>638</v>
      </c>
      <c r="B119" s="124" t="s">
        <v>618</v>
      </c>
      <c r="C119" s="138" t="s">
        <v>31</v>
      </c>
      <c r="D119" s="138" t="s">
        <v>31</v>
      </c>
      <c r="E119" s="138"/>
      <c r="F119" s="138" t="s">
        <v>31</v>
      </c>
      <c r="G119" s="103"/>
    </row>
    <row r="120" spans="1:7" x14ac:dyDescent="0.25">
      <c r="A120" s="103" t="s">
        <v>639</v>
      </c>
      <c r="B120" s="124" t="s">
        <v>618</v>
      </c>
      <c r="C120" s="138" t="s">
        <v>31</v>
      </c>
      <c r="D120" s="138" t="s">
        <v>31</v>
      </c>
      <c r="E120" s="138"/>
      <c r="F120" s="138" t="s">
        <v>31</v>
      </c>
      <c r="G120" s="103"/>
    </row>
    <row r="121" spans="1:7" x14ac:dyDescent="0.25">
      <c r="A121" s="103" t="s">
        <v>640</v>
      </c>
      <c r="B121" s="124" t="s">
        <v>618</v>
      </c>
      <c r="C121" s="138" t="s">
        <v>31</v>
      </c>
      <c r="D121" s="138" t="s">
        <v>31</v>
      </c>
      <c r="E121" s="138"/>
      <c r="F121" s="138" t="s">
        <v>31</v>
      </c>
      <c r="G121" s="103"/>
    </row>
    <row r="122" spans="1:7" x14ac:dyDescent="0.25">
      <c r="A122" s="103" t="s">
        <v>641</v>
      </c>
      <c r="B122" s="124" t="s">
        <v>618</v>
      </c>
      <c r="C122" s="138" t="s">
        <v>31</v>
      </c>
      <c r="D122" s="138" t="s">
        <v>31</v>
      </c>
      <c r="E122" s="138"/>
      <c r="F122" s="138" t="s">
        <v>31</v>
      </c>
      <c r="G122" s="103"/>
    </row>
    <row r="123" spans="1:7" x14ac:dyDescent="0.25">
      <c r="A123" s="103" t="s">
        <v>642</v>
      </c>
      <c r="B123" s="124" t="s">
        <v>618</v>
      </c>
      <c r="C123" s="138" t="s">
        <v>31</v>
      </c>
      <c r="D123" s="138" t="s">
        <v>31</v>
      </c>
      <c r="E123" s="138"/>
      <c r="F123" s="138" t="s">
        <v>31</v>
      </c>
      <c r="G123" s="103"/>
    </row>
    <row r="124" spans="1:7" x14ac:dyDescent="0.25">
      <c r="A124" s="103" t="s">
        <v>643</v>
      </c>
      <c r="B124" s="124" t="s">
        <v>618</v>
      </c>
      <c r="C124" s="138" t="s">
        <v>31</v>
      </c>
      <c r="D124" s="138" t="s">
        <v>31</v>
      </c>
      <c r="E124" s="138"/>
      <c r="F124" s="138" t="s">
        <v>31</v>
      </c>
      <c r="G124" s="103"/>
    </row>
    <row r="125" spans="1:7" x14ac:dyDescent="0.25">
      <c r="A125" s="103" t="s">
        <v>644</v>
      </c>
      <c r="B125" s="124" t="s">
        <v>618</v>
      </c>
      <c r="C125" s="138" t="s">
        <v>31</v>
      </c>
      <c r="D125" s="138" t="s">
        <v>31</v>
      </c>
      <c r="E125" s="138"/>
      <c r="F125" s="138" t="s">
        <v>31</v>
      </c>
      <c r="G125" s="103"/>
    </row>
    <row r="126" spans="1:7" x14ac:dyDescent="0.25">
      <c r="A126" s="103" t="s">
        <v>645</v>
      </c>
      <c r="B126" s="124" t="s">
        <v>618</v>
      </c>
      <c r="C126" s="138" t="s">
        <v>31</v>
      </c>
      <c r="D126" s="138" t="s">
        <v>31</v>
      </c>
      <c r="E126" s="138"/>
      <c r="F126" s="138" t="s">
        <v>31</v>
      </c>
      <c r="G126" s="103"/>
    </row>
    <row r="127" spans="1:7" x14ac:dyDescent="0.25">
      <c r="A127" s="103" t="s">
        <v>646</v>
      </c>
      <c r="B127" s="124" t="s">
        <v>618</v>
      </c>
      <c r="C127" s="138" t="s">
        <v>31</v>
      </c>
      <c r="D127" s="138" t="s">
        <v>31</v>
      </c>
      <c r="E127" s="138"/>
      <c r="F127" s="138" t="s">
        <v>31</v>
      </c>
      <c r="G127" s="103"/>
    </row>
    <row r="128" spans="1:7" x14ac:dyDescent="0.25">
      <c r="A128" s="103" t="s">
        <v>647</v>
      </c>
      <c r="B128" s="124" t="s">
        <v>618</v>
      </c>
      <c r="C128" s="138" t="s">
        <v>31</v>
      </c>
      <c r="D128" s="138" t="s">
        <v>31</v>
      </c>
      <c r="E128" s="138"/>
      <c r="F128" s="138" t="s">
        <v>31</v>
      </c>
      <c r="G128" s="103"/>
    </row>
    <row r="129" spans="1:7" x14ac:dyDescent="0.25">
      <c r="A129" s="103" t="s">
        <v>648</v>
      </c>
      <c r="B129" s="124" t="s">
        <v>618</v>
      </c>
      <c r="C129" s="138" t="s">
        <v>31</v>
      </c>
      <c r="D129" s="138" t="s">
        <v>31</v>
      </c>
      <c r="E129" s="138"/>
      <c r="F129" s="138" t="s">
        <v>31</v>
      </c>
      <c r="G129" s="103"/>
    </row>
    <row r="130" spans="1:7" x14ac:dyDescent="0.25">
      <c r="A130" s="103" t="s">
        <v>1296</v>
      </c>
      <c r="B130" s="124" t="s">
        <v>618</v>
      </c>
      <c r="C130" s="138" t="s">
        <v>31</v>
      </c>
      <c r="D130" s="138" t="s">
        <v>31</v>
      </c>
      <c r="E130" s="138"/>
      <c r="F130" s="138" t="s">
        <v>31</v>
      </c>
      <c r="G130" s="103"/>
    </row>
    <row r="131" spans="1:7" x14ac:dyDescent="0.25">
      <c r="A131" s="103" t="s">
        <v>1297</v>
      </c>
      <c r="B131" s="124" t="s">
        <v>618</v>
      </c>
      <c r="C131" s="138" t="s">
        <v>31</v>
      </c>
      <c r="D131" s="138" t="s">
        <v>31</v>
      </c>
      <c r="E131" s="138"/>
      <c r="F131" s="138" t="s">
        <v>31</v>
      </c>
      <c r="G131" s="103"/>
    </row>
    <row r="132" spans="1:7" x14ac:dyDescent="0.25">
      <c r="A132" s="103" t="s">
        <v>1298</v>
      </c>
      <c r="B132" s="124" t="s">
        <v>618</v>
      </c>
      <c r="C132" s="138" t="s">
        <v>31</v>
      </c>
      <c r="D132" s="138" t="s">
        <v>31</v>
      </c>
      <c r="E132" s="138"/>
      <c r="F132" s="138" t="s">
        <v>31</v>
      </c>
      <c r="G132" s="103"/>
    </row>
    <row r="133" spans="1:7" x14ac:dyDescent="0.25">
      <c r="A133" s="103" t="s">
        <v>1299</v>
      </c>
      <c r="B133" s="124" t="s">
        <v>618</v>
      </c>
      <c r="C133" s="138" t="s">
        <v>31</v>
      </c>
      <c r="D133" s="138" t="s">
        <v>31</v>
      </c>
      <c r="E133" s="138"/>
      <c r="F133" s="138" t="s">
        <v>31</v>
      </c>
      <c r="G133" s="103"/>
    </row>
    <row r="134" spans="1:7" x14ac:dyDescent="0.25">
      <c r="A134" s="103" t="s">
        <v>1300</v>
      </c>
      <c r="B134" s="124" t="s">
        <v>618</v>
      </c>
      <c r="C134" s="138" t="s">
        <v>31</v>
      </c>
      <c r="D134" s="138" t="s">
        <v>31</v>
      </c>
      <c r="E134" s="138"/>
      <c r="F134" s="138" t="s">
        <v>31</v>
      </c>
      <c r="G134" s="103"/>
    </row>
    <row r="135" spans="1:7" x14ac:dyDescent="0.25">
      <c r="A135" s="103" t="s">
        <v>1301</v>
      </c>
      <c r="B135" s="124" t="s">
        <v>618</v>
      </c>
      <c r="C135" s="138" t="s">
        <v>31</v>
      </c>
      <c r="D135" s="138" t="s">
        <v>31</v>
      </c>
      <c r="E135" s="138"/>
      <c r="F135" s="138" t="s">
        <v>31</v>
      </c>
      <c r="G135" s="103"/>
    </row>
    <row r="136" spans="1:7" x14ac:dyDescent="0.25">
      <c r="A136" s="103" t="s">
        <v>1302</v>
      </c>
      <c r="B136" s="124" t="s">
        <v>618</v>
      </c>
      <c r="C136" s="138" t="s">
        <v>31</v>
      </c>
      <c r="D136" s="138" t="s">
        <v>31</v>
      </c>
      <c r="E136" s="138"/>
      <c r="F136" s="138" t="s">
        <v>31</v>
      </c>
      <c r="G136" s="103"/>
    </row>
    <row r="137" spans="1:7" x14ac:dyDescent="0.25">
      <c r="A137" s="103" t="s">
        <v>1303</v>
      </c>
      <c r="B137" s="124" t="s">
        <v>618</v>
      </c>
      <c r="C137" s="138" t="s">
        <v>31</v>
      </c>
      <c r="D137" s="138" t="s">
        <v>31</v>
      </c>
      <c r="E137" s="138"/>
      <c r="F137" s="138" t="s">
        <v>31</v>
      </c>
      <c r="G137" s="103"/>
    </row>
    <row r="138" spans="1:7" x14ac:dyDescent="0.25">
      <c r="A138" s="103" t="s">
        <v>1304</v>
      </c>
      <c r="B138" s="124" t="s">
        <v>618</v>
      </c>
      <c r="C138" s="138" t="s">
        <v>31</v>
      </c>
      <c r="D138" s="138" t="s">
        <v>31</v>
      </c>
      <c r="E138" s="138"/>
      <c r="F138" s="138" t="s">
        <v>31</v>
      </c>
      <c r="G138" s="103"/>
    </row>
    <row r="139" spans="1:7" x14ac:dyDescent="0.25">
      <c r="A139" s="103" t="s">
        <v>1305</v>
      </c>
      <c r="B139" s="124" t="s">
        <v>618</v>
      </c>
      <c r="C139" s="138" t="s">
        <v>31</v>
      </c>
      <c r="D139" s="138" t="s">
        <v>31</v>
      </c>
      <c r="E139" s="138"/>
      <c r="F139" s="138" t="s">
        <v>31</v>
      </c>
      <c r="G139" s="103"/>
    </row>
    <row r="140" spans="1:7" x14ac:dyDescent="0.25">
      <c r="A140" s="103" t="s">
        <v>1306</v>
      </c>
      <c r="B140" s="124" t="s">
        <v>618</v>
      </c>
      <c r="C140" s="138" t="s">
        <v>31</v>
      </c>
      <c r="D140" s="138" t="s">
        <v>31</v>
      </c>
      <c r="E140" s="138"/>
      <c r="F140" s="138" t="s">
        <v>31</v>
      </c>
      <c r="G140" s="103"/>
    </row>
    <row r="141" spans="1:7" x14ac:dyDescent="0.25">
      <c r="A141" s="103" t="s">
        <v>1307</v>
      </c>
      <c r="B141" s="124" t="s">
        <v>618</v>
      </c>
      <c r="C141" s="138" t="s">
        <v>31</v>
      </c>
      <c r="D141" s="138" t="s">
        <v>31</v>
      </c>
      <c r="E141" s="138"/>
      <c r="F141" s="138" t="s">
        <v>31</v>
      </c>
      <c r="G141" s="103"/>
    </row>
    <row r="142" spans="1:7" x14ac:dyDescent="0.25">
      <c r="A142" s="103" t="s">
        <v>1308</v>
      </c>
      <c r="B142" s="124" t="s">
        <v>618</v>
      </c>
      <c r="C142" s="138" t="s">
        <v>31</v>
      </c>
      <c r="D142" s="138" t="s">
        <v>31</v>
      </c>
      <c r="E142" s="138"/>
      <c r="F142" s="138" t="s">
        <v>31</v>
      </c>
      <c r="G142" s="103"/>
    </row>
    <row r="143" spans="1:7" x14ac:dyDescent="0.25">
      <c r="A143" s="103" t="s">
        <v>1309</v>
      </c>
      <c r="B143" s="124" t="s">
        <v>618</v>
      </c>
      <c r="C143" s="138" t="s">
        <v>31</v>
      </c>
      <c r="D143" s="138" t="s">
        <v>31</v>
      </c>
      <c r="E143" s="138"/>
      <c r="F143" s="138" t="s">
        <v>31</v>
      </c>
      <c r="G143" s="103"/>
    </row>
    <row r="144" spans="1:7" x14ac:dyDescent="0.25">
      <c r="A144" s="103" t="s">
        <v>1310</v>
      </c>
      <c r="B144" s="124" t="s">
        <v>618</v>
      </c>
      <c r="C144" s="138" t="s">
        <v>31</v>
      </c>
      <c r="D144" s="138" t="s">
        <v>31</v>
      </c>
      <c r="E144" s="138"/>
      <c r="F144" s="138" t="s">
        <v>31</v>
      </c>
      <c r="G144" s="103"/>
    </row>
    <row r="145" spans="1:7" x14ac:dyDescent="0.25">
      <c r="A145" s="103" t="s">
        <v>1311</v>
      </c>
      <c r="B145" s="124" t="s">
        <v>618</v>
      </c>
      <c r="C145" s="138" t="s">
        <v>31</v>
      </c>
      <c r="D145" s="138" t="s">
        <v>31</v>
      </c>
      <c r="E145" s="138"/>
      <c r="F145" s="138" t="s">
        <v>31</v>
      </c>
      <c r="G145" s="103"/>
    </row>
    <row r="146" spans="1:7" x14ac:dyDescent="0.25">
      <c r="A146" s="103" t="s">
        <v>1312</v>
      </c>
      <c r="B146" s="124" t="s">
        <v>618</v>
      </c>
      <c r="C146" s="138" t="s">
        <v>31</v>
      </c>
      <c r="D146" s="138" t="s">
        <v>31</v>
      </c>
      <c r="E146" s="138"/>
      <c r="F146" s="138" t="s">
        <v>31</v>
      </c>
      <c r="G146" s="103"/>
    </row>
    <row r="147" spans="1:7" x14ac:dyDescent="0.25">
      <c r="A147" s="103" t="s">
        <v>1313</v>
      </c>
      <c r="B147" s="124" t="s">
        <v>618</v>
      </c>
      <c r="C147" s="138" t="s">
        <v>31</v>
      </c>
      <c r="D147" s="138" t="s">
        <v>31</v>
      </c>
      <c r="E147" s="138"/>
      <c r="F147" s="138" t="s">
        <v>31</v>
      </c>
      <c r="G147" s="103"/>
    </row>
    <row r="148" spans="1:7" x14ac:dyDescent="0.25">
      <c r="A148" s="103" t="s">
        <v>1314</v>
      </c>
      <c r="B148" s="124" t="s">
        <v>618</v>
      </c>
      <c r="C148" s="138" t="s">
        <v>31</v>
      </c>
      <c r="D148" s="138" t="s">
        <v>31</v>
      </c>
      <c r="E148" s="138"/>
      <c r="F148" s="138" t="s">
        <v>31</v>
      </c>
      <c r="G148" s="103"/>
    </row>
    <row r="149" spans="1:7" ht="15" customHeight="1" x14ac:dyDescent="0.25">
      <c r="A149" s="114"/>
      <c r="B149" s="115" t="s">
        <v>649</v>
      </c>
      <c r="C149" s="114" t="s">
        <v>523</v>
      </c>
      <c r="D149" s="114" t="s">
        <v>524</v>
      </c>
      <c r="E149" s="121"/>
      <c r="F149" s="116" t="s">
        <v>489</v>
      </c>
      <c r="G149" s="116"/>
    </row>
    <row r="150" spans="1:7" x14ac:dyDescent="0.25">
      <c r="A150" s="103" t="s">
        <v>650</v>
      </c>
      <c r="B150" s="103" t="s">
        <v>651</v>
      </c>
      <c r="C150" s="138">
        <v>0.51207685030005856</v>
      </c>
      <c r="D150" s="138">
        <v>0</v>
      </c>
      <c r="E150" s="139"/>
      <c r="F150" s="138">
        <v>0.51207685030005856</v>
      </c>
    </row>
    <row r="151" spans="1:7" x14ac:dyDescent="0.25">
      <c r="A151" s="103" t="s">
        <v>652</v>
      </c>
      <c r="B151" s="103" t="s">
        <v>653</v>
      </c>
      <c r="C151" s="138">
        <v>0.48792314969994138</v>
      </c>
      <c r="D151" s="138">
        <v>0</v>
      </c>
      <c r="E151" s="139"/>
      <c r="F151" s="138">
        <v>0.48792314969994138</v>
      </c>
    </row>
    <row r="152" spans="1:7" x14ac:dyDescent="0.25">
      <c r="A152" s="103" t="s">
        <v>654</v>
      </c>
      <c r="B152" s="103" t="s">
        <v>94</v>
      </c>
      <c r="C152" s="138">
        <v>0</v>
      </c>
      <c r="D152" s="138">
        <v>0</v>
      </c>
      <c r="E152" s="139"/>
      <c r="F152" s="138">
        <v>0</v>
      </c>
    </row>
    <row r="153" spans="1:7" outlineLevel="1" x14ac:dyDescent="0.25">
      <c r="A153" s="103" t="s">
        <v>655</v>
      </c>
      <c r="C153" s="138"/>
      <c r="D153" s="138"/>
      <c r="E153" s="139"/>
      <c r="F153" s="138"/>
    </row>
    <row r="154" spans="1:7" outlineLevel="1" x14ac:dyDescent="0.25">
      <c r="A154" s="103" t="s">
        <v>656</v>
      </c>
      <c r="C154" s="138"/>
      <c r="D154" s="138"/>
      <c r="E154" s="139"/>
      <c r="F154" s="138"/>
    </row>
    <row r="155" spans="1:7" outlineLevel="1" x14ac:dyDescent="0.25">
      <c r="A155" s="103" t="s">
        <v>657</v>
      </c>
      <c r="C155" s="138"/>
      <c r="D155" s="138"/>
      <c r="E155" s="139"/>
      <c r="F155" s="138"/>
    </row>
    <row r="156" spans="1:7" outlineLevel="1" x14ac:dyDescent="0.25">
      <c r="A156" s="103" t="s">
        <v>658</v>
      </c>
      <c r="C156" s="138"/>
      <c r="D156" s="138"/>
      <c r="E156" s="139"/>
      <c r="F156" s="138"/>
    </row>
    <row r="157" spans="1:7" outlineLevel="1" x14ac:dyDescent="0.25">
      <c r="A157" s="103" t="s">
        <v>659</v>
      </c>
      <c r="C157" s="138"/>
      <c r="D157" s="138"/>
      <c r="E157" s="139"/>
      <c r="F157" s="138"/>
    </row>
    <row r="158" spans="1:7" outlineLevel="1" x14ac:dyDescent="0.25">
      <c r="A158" s="103" t="s">
        <v>660</v>
      </c>
      <c r="C158" s="138"/>
      <c r="D158" s="138"/>
      <c r="E158" s="139"/>
      <c r="F158" s="138"/>
    </row>
    <row r="159" spans="1:7" ht="15" customHeight="1" x14ac:dyDescent="0.25">
      <c r="A159" s="114"/>
      <c r="B159" s="115" t="s">
        <v>661</v>
      </c>
      <c r="C159" s="114" t="s">
        <v>523</v>
      </c>
      <c r="D159" s="114" t="s">
        <v>524</v>
      </c>
      <c r="E159" s="121"/>
      <c r="F159" s="116" t="s">
        <v>489</v>
      </c>
      <c r="G159" s="116"/>
    </row>
    <row r="160" spans="1:7" x14ac:dyDescent="0.25">
      <c r="A160" s="103" t="s">
        <v>662</v>
      </c>
      <c r="B160" s="103" t="s">
        <v>663</v>
      </c>
      <c r="C160" s="138">
        <v>0</v>
      </c>
      <c r="D160" s="138">
        <v>0</v>
      </c>
      <c r="E160" s="139"/>
      <c r="F160" s="138">
        <v>0</v>
      </c>
    </row>
    <row r="161" spans="1:7" x14ac:dyDescent="0.25">
      <c r="A161" s="103" t="s">
        <v>664</v>
      </c>
      <c r="B161" s="103" t="s">
        <v>665</v>
      </c>
      <c r="C161" s="138">
        <v>1</v>
      </c>
      <c r="D161" s="138">
        <v>0</v>
      </c>
      <c r="E161" s="139"/>
      <c r="F161" s="138">
        <v>1</v>
      </c>
    </row>
    <row r="162" spans="1:7" x14ac:dyDescent="0.25">
      <c r="A162" s="103" t="s">
        <v>666</v>
      </c>
      <c r="B162" s="103" t="s">
        <v>94</v>
      </c>
      <c r="C162" s="138">
        <v>0</v>
      </c>
      <c r="D162" s="138">
        <v>0</v>
      </c>
      <c r="E162" s="139"/>
      <c r="F162" s="138">
        <v>0</v>
      </c>
    </row>
    <row r="163" spans="1:7" outlineLevel="1" x14ac:dyDescent="0.25">
      <c r="A163" s="103" t="s">
        <v>667</v>
      </c>
      <c r="E163" s="98"/>
    </row>
    <row r="164" spans="1:7" outlineLevel="1" x14ac:dyDescent="0.25">
      <c r="A164" s="103" t="s">
        <v>668</v>
      </c>
      <c r="E164" s="98"/>
    </row>
    <row r="165" spans="1:7" outlineLevel="1" x14ac:dyDescent="0.25">
      <c r="A165" s="103" t="s">
        <v>669</v>
      </c>
      <c r="E165" s="98"/>
    </row>
    <row r="166" spans="1:7" outlineLevel="1" x14ac:dyDescent="0.25">
      <c r="A166" s="103" t="s">
        <v>670</v>
      </c>
      <c r="E166" s="98"/>
    </row>
    <row r="167" spans="1:7" outlineLevel="1" x14ac:dyDescent="0.25">
      <c r="A167" s="103" t="s">
        <v>671</v>
      </c>
      <c r="E167" s="98"/>
    </row>
    <row r="168" spans="1:7" outlineLevel="1" x14ac:dyDescent="0.25">
      <c r="A168" s="103" t="s">
        <v>672</v>
      </c>
      <c r="E168" s="98"/>
    </row>
    <row r="169" spans="1:7" ht="15" customHeight="1" x14ac:dyDescent="0.25">
      <c r="A169" s="114"/>
      <c r="B169" s="115" t="s">
        <v>673</v>
      </c>
      <c r="C169" s="114" t="s">
        <v>523</v>
      </c>
      <c r="D169" s="114" t="s">
        <v>524</v>
      </c>
      <c r="E169" s="121"/>
      <c r="F169" s="116" t="s">
        <v>489</v>
      </c>
      <c r="G169" s="116"/>
    </row>
    <row r="170" spans="1:7" x14ac:dyDescent="0.25">
      <c r="A170" s="103" t="s">
        <v>674</v>
      </c>
      <c r="B170" s="125" t="s">
        <v>675</v>
      </c>
      <c r="C170" s="138">
        <v>6.1766695493379729E-2</v>
      </c>
      <c r="D170" s="138">
        <v>0</v>
      </c>
      <c r="E170" s="139"/>
      <c r="F170" s="138">
        <v>6.1766695493379729E-2</v>
      </c>
    </row>
    <row r="171" spans="1:7" x14ac:dyDescent="0.25">
      <c r="A171" s="103" t="s">
        <v>676</v>
      </c>
      <c r="B171" s="125" t="s">
        <v>677</v>
      </c>
      <c r="C171" s="138">
        <v>0.369663773316252</v>
      </c>
      <c r="D171" s="138">
        <v>0</v>
      </c>
      <c r="E171" s="139"/>
      <c r="F171" s="138">
        <v>0.369663773316252</v>
      </c>
    </row>
    <row r="172" spans="1:7" x14ac:dyDescent="0.25">
      <c r="A172" s="103" t="s">
        <v>678</v>
      </c>
      <c r="B172" s="125" t="s">
        <v>679</v>
      </c>
      <c r="C172" s="138">
        <v>0.25974004098946984</v>
      </c>
      <c r="D172" s="138">
        <v>0</v>
      </c>
      <c r="E172" s="138"/>
      <c r="F172" s="138">
        <v>0.25974004098946984</v>
      </c>
    </row>
    <row r="173" spans="1:7" x14ac:dyDescent="0.25">
      <c r="A173" s="103" t="s">
        <v>680</v>
      </c>
      <c r="B173" s="125" t="s">
        <v>681</v>
      </c>
      <c r="C173" s="138">
        <v>0.15365505176211477</v>
      </c>
      <c r="D173" s="138">
        <v>0</v>
      </c>
      <c r="E173" s="138"/>
      <c r="F173" s="138">
        <v>0.15365505176211477</v>
      </c>
    </row>
    <row r="174" spans="1:7" x14ac:dyDescent="0.25">
      <c r="A174" s="103" t="s">
        <v>682</v>
      </c>
      <c r="B174" s="125" t="s">
        <v>683</v>
      </c>
      <c r="C174" s="138">
        <v>0.15517443843878359</v>
      </c>
      <c r="D174" s="138">
        <v>0</v>
      </c>
      <c r="E174" s="138"/>
      <c r="F174" s="138">
        <v>0.15517443843878359</v>
      </c>
    </row>
    <row r="175" spans="1:7" outlineLevel="1" x14ac:dyDescent="0.25">
      <c r="A175" s="103" t="s">
        <v>684</v>
      </c>
      <c r="B175" s="122"/>
      <c r="C175" s="138"/>
      <c r="D175" s="138"/>
      <c r="E175" s="138"/>
      <c r="F175" s="138"/>
    </row>
    <row r="176" spans="1:7" outlineLevel="1" x14ac:dyDescent="0.25">
      <c r="A176" s="103" t="s">
        <v>685</v>
      </c>
      <c r="B176" s="122"/>
      <c r="C176" s="138"/>
      <c r="D176" s="138"/>
      <c r="E176" s="138"/>
      <c r="F176" s="138"/>
    </row>
    <row r="177" spans="1:7" outlineLevel="1" x14ac:dyDescent="0.25">
      <c r="A177" s="103" t="s">
        <v>686</v>
      </c>
      <c r="B177" s="125"/>
      <c r="C177" s="138"/>
      <c r="D177" s="138"/>
      <c r="E177" s="138"/>
      <c r="F177" s="138"/>
    </row>
    <row r="178" spans="1:7" outlineLevel="1" x14ac:dyDescent="0.25">
      <c r="A178" s="103" t="s">
        <v>687</v>
      </c>
      <c r="B178" s="125"/>
      <c r="C178" s="138"/>
      <c r="D178" s="138"/>
      <c r="E178" s="138"/>
      <c r="F178" s="138"/>
    </row>
    <row r="179" spans="1:7" ht="15" customHeight="1" x14ac:dyDescent="0.25">
      <c r="A179" s="114"/>
      <c r="B179" s="115" t="s">
        <v>688</v>
      </c>
      <c r="C179" s="114" t="s">
        <v>523</v>
      </c>
      <c r="D179" s="114" t="s">
        <v>524</v>
      </c>
      <c r="E179" s="121"/>
      <c r="F179" s="116" t="s">
        <v>489</v>
      </c>
      <c r="G179" s="116"/>
    </row>
    <row r="180" spans="1:7" x14ac:dyDescent="0.25">
      <c r="A180" s="103" t="s">
        <v>689</v>
      </c>
      <c r="B180" s="103" t="s">
        <v>690</v>
      </c>
      <c r="C180" s="159">
        <v>4.3091112169420411E-4</v>
      </c>
      <c r="D180" s="138">
        <v>0</v>
      </c>
      <c r="E180" s="139"/>
      <c r="F180" s="159">
        <v>4.3091112169420411E-4</v>
      </c>
    </row>
    <row r="181" spans="1:7" outlineLevel="1" x14ac:dyDescent="0.25">
      <c r="A181" s="103" t="s">
        <v>691</v>
      </c>
      <c r="B181" s="126"/>
      <c r="C181" s="138"/>
      <c r="D181" s="138"/>
      <c r="E181" s="139"/>
      <c r="F181" s="138"/>
    </row>
    <row r="182" spans="1:7" outlineLevel="1" x14ac:dyDescent="0.25">
      <c r="A182" s="103" t="s">
        <v>692</v>
      </c>
      <c r="B182" s="126"/>
      <c r="C182" s="138"/>
      <c r="D182" s="138"/>
      <c r="E182" s="139"/>
      <c r="F182" s="138"/>
    </row>
    <row r="183" spans="1:7" outlineLevel="1" x14ac:dyDescent="0.25">
      <c r="A183" s="103" t="s">
        <v>693</v>
      </c>
      <c r="B183" s="126"/>
      <c r="C183" s="138"/>
      <c r="D183" s="138"/>
      <c r="E183" s="139"/>
      <c r="F183" s="138"/>
    </row>
    <row r="184" spans="1:7" outlineLevel="1" x14ac:dyDescent="0.25">
      <c r="A184" s="103" t="s">
        <v>694</v>
      </c>
      <c r="B184" s="126"/>
      <c r="C184" s="138"/>
      <c r="D184" s="138"/>
      <c r="E184" s="139"/>
      <c r="F184" s="138"/>
    </row>
    <row r="185" spans="1:7" ht="18.75" x14ac:dyDescent="0.25">
      <c r="A185" s="127"/>
      <c r="B185" s="128" t="s">
        <v>486</v>
      </c>
      <c r="C185" s="127"/>
      <c r="D185" s="127"/>
      <c r="E185" s="127"/>
      <c r="F185" s="129"/>
      <c r="G185" s="129"/>
    </row>
    <row r="186" spans="1:7" ht="15" customHeight="1" x14ac:dyDescent="0.25">
      <c r="A186" s="114"/>
      <c r="B186" s="115" t="s">
        <v>695</v>
      </c>
      <c r="C186" s="114" t="s">
        <v>696</v>
      </c>
      <c r="D186" s="114" t="s">
        <v>697</v>
      </c>
      <c r="E186" s="121"/>
      <c r="F186" s="114" t="s">
        <v>523</v>
      </c>
      <c r="G186" s="114" t="s">
        <v>698</v>
      </c>
    </row>
    <row r="187" spans="1:7" x14ac:dyDescent="0.25">
      <c r="A187" s="103" t="s">
        <v>699</v>
      </c>
      <c r="B187" s="124" t="s">
        <v>700</v>
      </c>
      <c r="C187" s="160">
        <v>103.67997714356089</v>
      </c>
      <c r="E187" s="130"/>
      <c r="F187" s="131"/>
      <c r="G187" s="131"/>
    </row>
    <row r="188" spans="1:7" x14ac:dyDescent="0.25">
      <c r="A188" s="130"/>
      <c r="B188" s="132"/>
      <c r="C188" s="130"/>
      <c r="D188" s="130"/>
      <c r="E188" s="130"/>
      <c r="F188" s="131"/>
      <c r="G188" s="131"/>
    </row>
    <row r="189" spans="1:7" x14ac:dyDescent="0.25">
      <c r="B189" s="124" t="s">
        <v>701</v>
      </c>
      <c r="C189" s="130"/>
      <c r="D189" s="130"/>
      <c r="E189" s="130"/>
      <c r="F189" s="131"/>
      <c r="G189" s="131"/>
    </row>
    <row r="190" spans="1:7" x14ac:dyDescent="0.25">
      <c r="A190" s="103" t="s">
        <v>702</v>
      </c>
      <c r="B190" s="124" t="s">
        <v>1370</v>
      </c>
      <c r="C190" s="151">
        <v>2.2093976000000017</v>
      </c>
      <c r="D190" s="103">
        <v>382</v>
      </c>
      <c r="E190" s="130"/>
      <c r="F190" s="117">
        <f>IF($C$214=0,"",IF(C190="[for completion]","",IF(C190="","",C190/$C$214)))</f>
        <v>5.5200966045867994E-4</v>
      </c>
      <c r="G190" s="117">
        <f>IF($D$214=0,"",IF(D190="[for completion]","",IF(D190="","",D190/$D$214)))</f>
        <v>9.8953476323697023E-3</v>
      </c>
    </row>
    <row r="191" spans="1:7" x14ac:dyDescent="0.25">
      <c r="A191" s="103" t="s">
        <v>703</v>
      </c>
      <c r="B191" s="124" t="s">
        <v>1371</v>
      </c>
      <c r="C191" s="151">
        <v>17.850188509999995</v>
      </c>
      <c r="D191" s="103">
        <v>975</v>
      </c>
      <c r="E191" s="130"/>
      <c r="F191" s="117">
        <f t="shared" ref="F191:F213" si="1">IF($C$214=0,"",IF(C191="[for completion]","",IF(C191="","",C191/$C$214)))</f>
        <v>4.4598023001964516E-3</v>
      </c>
      <c r="G191" s="117">
        <f t="shared" ref="G191:G213" si="2">IF($D$214=0,"",IF(D191="[for completion]","",IF(D191="","",D191/$D$214)))</f>
        <v>2.5256450108797016E-2</v>
      </c>
    </row>
    <row r="192" spans="1:7" x14ac:dyDescent="0.25">
      <c r="A192" s="103" t="s">
        <v>704</v>
      </c>
      <c r="B192" s="124" t="s">
        <v>1372</v>
      </c>
      <c r="C192" s="151">
        <v>229.05591235000136</v>
      </c>
      <c r="D192" s="103">
        <v>5763</v>
      </c>
      <c r="E192" s="130"/>
      <c r="F192" s="117">
        <f t="shared" si="1"/>
        <v>5.7228756110886202E-2</v>
      </c>
      <c r="G192" s="117">
        <f t="shared" si="2"/>
        <v>0.1492850481815356</v>
      </c>
    </row>
    <row r="193" spans="1:7" x14ac:dyDescent="0.25">
      <c r="A193" s="103" t="s">
        <v>705</v>
      </c>
      <c r="B193" s="124" t="s">
        <v>1373</v>
      </c>
      <c r="C193" s="151">
        <v>461.39428016999875</v>
      </c>
      <c r="D193" s="103">
        <v>7371</v>
      </c>
      <c r="E193" s="130"/>
      <c r="F193" s="117">
        <f t="shared" si="1"/>
        <v>0.11527762134539199</v>
      </c>
      <c r="G193" s="117">
        <f t="shared" si="2"/>
        <v>0.19093876282250544</v>
      </c>
    </row>
    <row r="194" spans="1:7" x14ac:dyDescent="0.25">
      <c r="A194" s="103" t="s">
        <v>706</v>
      </c>
      <c r="B194" s="124" t="s">
        <v>1374</v>
      </c>
      <c r="C194" s="151">
        <v>645.63522598000156</v>
      </c>
      <c r="D194" s="103">
        <v>7378</v>
      </c>
      <c r="E194" s="130"/>
      <c r="F194" s="117">
        <f t="shared" si="1"/>
        <v>0.16130952702826484</v>
      </c>
      <c r="G194" s="117">
        <f t="shared" si="2"/>
        <v>0.19112009118226089</v>
      </c>
    </row>
    <row r="195" spans="1:7" x14ac:dyDescent="0.25">
      <c r="A195" s="103" t="s">
        <v>707</v>
      </c>
      <c r="B195" s="124" t="s">
        <v>1375</v>
      </c>
      <c r="C195" s="151">
        <v>1253.4112070299996</v>
      </c>
      <c r="D195" s="103">
        <v>10250</v>
      </c>
      <c r="E195" s="130"/>
      <c r="F195" s="117">
        <f t="shared" si="1"/>
        <v>0.31316006444821598</v>
      </c>
      <c r="G195" s="117">
        <f t="shared" si="2"/>
        <v>0.26551652678478915</v>
      </c>
    </row>
    <row r="196" spans="1:7" x14ac:dyDescent="0.25">
      <c r="A196" s="103" t="s">
        <v>708</v>
      </c>
      <c r="B196" s="124" t="s">
        <v>1376</v>
      </c>
      <c r="C196" s="151">
        <v>679.23718956000096</v>
      </c>
      <c r="D196" s="103">
        <v>3970</v>
      </c>
      <c r="E196" s="130"/>
      <c r="F196" s="117">
        <f t="shared" si="1"/>
        <v>0.16970485094214091</v>
      </c>
      <c r="G196" s="117">
        <f t="shared" si="2"/>
        <v>0.10283908403274272</v>
      </c>
    </row>
    <row r="197" spans="1:7" x14ac:dyDescent="0.25">
      <c r="A197" s="103" t="s">
        <v>709</v>
      </c>
      <c r="B197" s="124" t="s">
        <v>1377</v>
      </c>
      <c r="C197" s="151">
        <v>453.23366027000009</v>
      </c>
      <c r="D197" s="103">
        <v>1921</v>
      </c>
      <c r="E197" s="130"/>
      <c r="F197" s="117">
        <f t="shared" si="1"/>
        <v>0.11323872123065909</v>
      </c>
      <c r="G197" s="117">
        <f t="shared" si="2"/>
        <v>4.9761682727178527E-2</v>
      </c>
    </row>
    <row r="198" spans="1:7" x14ac:dyDescent="0.25">
      <c r="A198" s="103" t="s">
        <v>710</v>
      </c>
      <c r="B198" s="124" t="s">
        <v>1378</v>
      </c>
      <c r="C198" s="151">
        <v>260.43477617999969</v>
      </c>
      <c r="D198" s="103">
        <v>594</v>
      </c>
      <c r="E198" s="130"/>
      <c r="F198" s="117">
        <f t="shared" si="1"/>
        <v>6.5068646933785848E-2</v>
      </c>
      <c r="G198" s="117">
        <f t="shared" si="2"/>
        <v>1.5387006527820952E-2</v>
      </c>
    </row>
    <row r="199" spans="1:7" x14ac:dyDescent="0.25">
      <c r="A199" s="103" t="s">
        <v>711</v>
      </c>
      <c r="B199" s="124" t="s">
        <v>618</v>
      </c>
      <c r="C199" s="103" t="s">
        <v>31</v>
      </c>
      <c r="D199" s="103" t="s">
        <v>31</v>
      </c>
      <c r="E199" s="124"/>
      <c r="F199" s="117" t="str">
        <f t="shared" si="1"/>
        <v/>
      </c>
      <c r="G199" s="117" t="str">
        <f t="shared" si="2"/>
        <v/>
      </c>
    </row>
    <row r="200" spans="1:7" x14ac:dyDescent="0.25">
      <c r="A200" s="103" t="s">
        <v>712</v>
      </c>
      <c r="B200" s="124" t="s">
        <v>618</v>
      </c>
      <c r="C200" s="103" t="s">
        <v>31</v>
      </c>
      <c r="D200" s="103" t="s">
        <v>31</v>
      </c>
      <c r="E200" s="124"/>
      <c r="F200" s="117" t="str">
        <f t="shared" si="1"/>
        <v/>
      </c>
      <c r="G200" s="117" t="str">
        <f t="shared" si="2"/>
        <v/>
      </c>
    </row>
    <row r="201" spans="1:7" x14ac:dyDescent="0.25">
      <c r="A201" s="103" t="s">
        <v>713</v>
      </c>
      <c r="B201" s="124" t="s">
        <v>618</v>
      </c>
      <c r="C201" s="103" t="s">
        <v>31</v>
      </c>
      <c r="D201" s="103" t="s">
        <v>31</v>
      </c>
      <c r="E201" s="124"/>
      <c r="F201" s="117" t="str">
        <f t="shared" si="1"/>
        <v/>
      </c>
      <c r="G201" s="117" t="str">
        <f t="shared" si="2"/>
        <v/>
      </c>
    </row>
    <row r="202" spans="1:7" x14ac:dyDescent="0.25">
      <c r="A202" s="103" t="s">
        <v>714</v>
      </c>
      <c r="B202" s="124" t="s">
        <v>618</v>
      </c>
      <c r="C202" s="103" t="s">
        <v>31</v>
      </c>
      <c r="D202" s="103" t="s">
        <v>31</v>
      </c>
      <c r="E202" s="124"/>
      <c r="F202" s="117" t="str">
        <f t="shared" si="1"/>
        <v/>
      </c>
      <c r="G202" s="117" t="str">
        <f t="shared" si="2"/>
        <v/>
      </c>
    </row>
    <row r="203" spans="1:7" x14ac:dyDescent="0.25">
      <c r="A203" s="103" t="s">
        <v>715</v>
      </c>
      <c r="B203" s="124" t="s">
        <v>618</v>
      </c>
      <c r="C203" s="103" t="s">
        <v>31</v>
      </c>
      <c r="D203" s="103" t="s">
        <v>31</v>
      </c>
      <c r="E203" s="124"/>
      <c r="F203" s="117" t="str">
        <f t="shared" si="1"/>
        <v/>
      </c>
      <c r="G203" s="117" t="str">
        <f t="shared" si="2"/>
        <v/>
      </c>
    </row>
    <row r="204" spans="1:7" x14ac:dyDescent="0.25">
      <c r="A204" s="103" t="s">
        <v>716</v>
      </c>
      <c r="B204" s="124" t="s">
        <v>618</v>
      </c>
      <c r="C204" s="103" t="s">
        <v>31</v>
      </c>
      <c r="D204" s="103" t="s">
        <v>31</v>
      </c>
      <c r="E204" s="124"/>
      <c r="F204" s="117" t="str">
        <f t="shared" si="1"/>
        <v/>
      </c>
      <c r="G204" s="117" t="str">
        <f t="shared" si="2"/>
        <v/>
      </c>
    </row>
    <row r="205" spans="1:7" x14ac:dyDescent="0.25">
      <c r="A205" s="103" t="s">
        <v>717</v>
      </c>
      <c r="B205" s="124" t="s">
        <v>618</v>
      </c>
      <c r="C205" s="103" t="s">
        <v>31</v>
      </c>
      <c r="D205" s="103" t="s">
        <v>31</v>
      </c>
      <c r="F205" s="117" t="str">
        <f t="shared" si="1"/>
        <v/>
      </c>
      <c r="G205" s="117" t="str">
        <f t="shared" si="2"/>
        <v/>
      </c>
    </row>
    <row r="206" spans="1:7" x14ac:dyDescent="0.25">
      <c r="A206" s="103" t="s">
        <v>718</v>
      </c>
      <c r="B206" s="124" t="s">
        <v>618</v>
      </c>
      <c r="C206" s="103" t="s">
        <v>31</v>
      </c>
      <c r="D206" s="103" t="s">
        <v>31</v>
      </c>
      <c r="E206" s="119"/>
      <c r="F206" s="117" t="str">
        <f t="shared" si="1"/>
        <v/>
      </c>
      <c r="G206" s="117" t="str">
        <f t="shared" si="2"/>
        <v/>
      </c>
    </row>
    <row r="207" spans="1:7" x14ac:dyDescent="0.25">
      <c r="A207" s="103" t="s">
        <v>719</v>
      </c>
      <c r="B207" s="124" t="s">
        <v>618</v>
      </c>
      <c r="C207" s="103" t="s">
        <v>31</v>
      </c>
      <c r="D207" s="103" t="s">
        <v>31</v>
      </c>
      <c r="E207" s="119"/>
      <c r="F207" s="117" t="str">
        <f t="shared" si="1"/>
        <v/>
      </c>
      <c r="G207" s="117" t="str">
        <f t="shared" si="2"/>
        <v/>
      </c>
    </row>
    <row r="208" spans="1:7" x14ac:dyDescent="0.25">
      <c r="A208" s="103" t="s">
        <v>720</v>
      </c>
      <c r="B208" s="124" t="s">
        <v>618</v>
      </c>
      <c r="C208" s="103" t="s">
        <v>31</v>
      </c>
      <c r="D208" s="103" t="s">
        <v>31</v>
      </c>
      <c r="E208" s="119"/>
      <c r="F208" s="117" t="str">
        <f t="shared" si="1"/>
        <v/>
      </c>
      <c r="G208" s="117" t="str">
        <f t="shared" si="2"/>
        <v/>
      </c>
    </row>
    <row r="209" spans="1:7" x14ac:dyDescent="0.25">
      <c r="A209" s="103" t="s">
        <v>721</v>
      </c>
      <c r="B209" s="124" t="s">
        <v>618</v>
      </c>
      <c r="C209" s="103" t="s">
        <v>31</v>
      </c>
      <c r="D209" s="103" t="s">
        <v>31</v>
      </c>
      <c r="E209" s="119"/>
      <c r="F209" s="117" t="str">
        <f t="shared" si="1"/>
        <v/>
      </c>
      <c r="G209" s="117" t="str">
        <f t="shared" si="2"/>
        <v/>
      </c>
    </row>
    <row r="210" spans="1:7" x14ac:dyDescent="0.25">
      <c r="A210" s="103" t="s">
        <v>722</v>
      </c>
      <c r="B210" s="124" t="s">
        <v>618</v>
      </c>
      <c r="C210" s="103" t="s">
        <v>31</v>
      </c>
      <c r="D210" s="103" t="s">
        <v>31</v>
      </c>
      <c r="E210" s="119"/>
      <c r="F210" s="117" t="str">
        <f t="shared" si="1"/>
        <v/>
      </c>
      <c r="G210" s="117" t="str">
        <f t="shared" si="2"/>
        <v/>
      </c>
    </row>
    <row r="211" spans="1:7" x14ac:dyDescent="0.25">
      <c r="A211" s="103" t="s">
        <v>723</v>
      </c>
      <c r="B211" s="124" t="s">
        <v>618</v>
      </c>
      <c r="C211" s="103" t="s">
        <v>31</v>
      </c>
      <c r="D211" s="103" t="s">
        <v>31</v>
      </c>
      <c r="E211" s="119"/>
      <c r="F211" s="117" t="str">
        <f t="shared" si="1"/>
        <v/>
      </c>
      <c r="G211" s="117" t="str">
        <f t="shared" si="2"/>
        <v/>
      </c>
    </row>
    <row r="212" spans="1:7" x14ac:dyDescent="0.25">
      <c r="A212" s="103" t="s">
        <v>724</v>
      </c>
      <c r="B212" s="124" t="s">
        <v>618</v>
      </c>
      <c r="C212" s="103" t="s">
        <v>31</v>
      </c>
      <c r="D212" s="103" t="s">
        <v>31</v>
      </c>
      <c r="E212" s="119"/>
      <c r="F212" s="117" t="str">
        <f t="shared" si="1"/>
        <v/>
      </c>
      <c r="G212" s="117" t="str">
        <f t="shared" si="2"/>
        <v/>
      </c>
    </row>
    <row r="213" spans="1:7" x14ac:dyDescent="0.25">
      <c r="A213" s="103" t="s">
        <v>725</v>
      </c>
      <c r="B213" s="124" t="s">
        <v>618</v>
      </c>
      <c r="C213" s="103" t="s">
        <v>31</v>
      </c>
      <c r="D213" s="103" t="s">
        <v>31</v>
      </c>
      <c r="E213" s="119"/>
      <c r="F213" s="117" t="str">
        <f t="shared" si="1"/>
        <v/>
      </c>
      <c r="G213" s="117" t="str">
        <f t="shared" si="2"/>
        <v/>
      </c>
    </row>
    <row r="214" spans="1:7" x14ac:dyDescent="0.25">
      <c r="A214" s="103" t="s">
        <v>726</v>
      </c>
      <c r="B214" s="133" t="s">
        <v>96</v>
      </c>
      <c r="C214" s="153">
        <f>SUM(C190:C213)</f>
        <v>4002.4618376500021</v>
      </c>
      <c r="D214" s="124">
        <f>SUM(D190:D213)</f>
        <v>38604</v>
      </c>
      <c r="E214" s="119"/>
      <c r="F214" s="134">
        <f>SUM(F190:F213)</f>
        <v>1</v>
      </c>
      <c r="G214" s="134">
        <f>SUM(G190:G213)</f>
        <v>1</v>
      </c>
    </row>
    <row r="215" spans="1:7" ht="15" customHeight="1" x14ac:dyDescent="0.25">
      <c r="A215" s="114"/>
      <c r="B215" s="115" t="s">
        <v>727</v>
      </c>
      <c r="C215" s="114" t="s">
        <v>696</v>
      </c>
      <c r="D215" s="114" t="s">
        <v>697</v>
      </c>
      <c r="E215" s="121"/>
      <c r="F215" s="114" t="s">
        <v>523</v>
      </c>
      <c r="G215" s="114" t="s">
        <v>698</v>
      </c>
    </row>
    <row r="216" spans="1:7" x14ac:dyDescent="0.25">
      <c r="A216" s="103" t="s">
        <v>728</v>
      </c>
      <c r="B216" s="103" t="s">
        <v>729</v>
      </c>
      <c r="C216" s="138">
        <v>0.60725805642658204</v>
      </c>
      <c r="G216" s="103"/>
    </row>
    <row r="217" spans="1:7" x14ac:dyDescent="0.25">
      <c r="G217" s="103"/>
    </row>
    <row r="218" spans="1:7" x14ac:dyDescent="0.25">
      <c r="B218" s="124" t="s">
        <v>730</v>
      </c>
      <c r="G218" s="103"/>
    </row>
    <row r="219" spans="1:7" x14ac:dyDescent="0.25">
      <c r="A219" s="103" t="s">
        <v>731</v>
      </c>
      <c r="B219" s="103" t="s">
        <v>732</v>
      </c>
      <c r="C219" s="160">
        <v>552.05461154999921</v>
      </c>
      <c r="D219" s="161">
        <v>8219</v>
      </c>
      <c r="F219" s="117">
        <f t="shared" ref="F219:F233" si="3">IF($C$227=0,"",IF(C219="[for completion]","",C219/$C$227))</f>
        <v>0.13792876333185292</v>
      </c>
      <c r="G219" s="117">
        <f t="shared" ref="G219:G233" si="4">IF($D$227=0,"",IF(D219="[for completion]","",D219/$D$227))</f>
        <v>0.21290539840431044</v>
      </c>
    </row>
    <row r="220" spans="1:7" x14ac:dyDescent="0.25">
      <c r="A220" s="103" t="s">
        <v>733</v>
      </c>
      <c r="B220" s="103" t="s">
        <v>734</v>
      </c>
      <c r="C220" s="160">
        <v>483.32024687000091</v>
      </c>
      <c r="D220" s="161">
        <v>5389</v>
      </c>
      <c r="F220" s="117">
        <f t="shared" si="3"/>
        <v>0.12075574145980553</v>
      </c>
      <c r="G220" s="117">
        <f t="shared" si="4"/>
        <v>0.139596932960315</v>
      </c>
    </row>
    <row r="221" spans="1:7" x14ac:dyDescent="0.25">
      <c r="A221" s="103" t="s">
        <v>735</v>
      </c>
      <c r="B221" s="103" t="s">
        <v>736</v>
      </c>
      <c r="C221" s="160">
        <v>659.56915585999991</v>
      </c>
      <c r="D221" s="161">
        <v>6184</v>
      </c>
      <c r="F221" s="117">
        <f t="shared" si="3"/>
        <v>0.164790866874888</v>
      </c>
      <c r="G221" s="117">
        <f t="shared" si="4"/>
        <v>0.16019065381825717</v>
      </c>
    </row>
    <row r="222" spans="1:7" x14ac:dyDescent="0.25">
      <c r="A222" s="103" t="s">
        <v>737</v>
      </c>
      <c r="B222" s="103" t="s">
        <v>738</v>
      </c>
      <c r="C222" s="160">
        <v>806.10273362000351</v>
      </c>
      <c r="D222" s="161">
        <v>6905</v>
      </c>
      <c r="F222" s="117">
        <f t="shared" si="3"/>
        <v>0.20140172881530799</v>
      </c>
      <c r="G222" s="117">
        <f t="shared" si="4"/>
        <v>0.17886747487307014</v>
      </c>
    </row>
    <row r="223" spans="1:7" x14ac:dyDescent="0.25">
      <c r="A223" s="103" t="s">
        <v>739</v>
      </c>
      <c r="B223" s="103" t="s">
        <v>740</v>
      </c>
      <c r="C223" s="160">
        <v>1501.4150897499912</v>
      </c>
      <c r="D223" s="161">
        <v>11907</v>
      </c>
      <c r="F223" s="117">
        <f t="shared" si="3"/>
        <v>0.37512289951814559</v>
      </c>
      <c r="G223" s="117">
        <f t="shared" si="4"/>
        <v>0.30843953994404727</v>
      </c>
    </row>
    <row r="224" spans="1:7" x14ac:dyDescent="0.25">
      <c r="A224" s="103" t="s">
        <v>741</v>
      </c>
      <c r="B224" s="103" t="s">
        <v>742</v>
      </c>
      <c r="C224" s="151">
        <v>0</v>
      </c>
      <c r="D224" s="103">
        <v>0</v>
      </c>
      <c r="F224" s="117">
        <f t="shared" si="3"/>
        <v>0</v>
      </c>
      <c r="G224" s="117">
        <f t="shared" si="4"/>
        <v>0</v>
      </c>
    </row>
    <row r="225" spans="1:7" x14ac:dyDescent="0.25">
      <c r="A225" s="103" t="s">
        <v>743</v>
      </c>
      <c r="B225" s="103" t="s">
        <v>744</v>
      </c>
      <c r="C225" s="151">
        <v>0</v>
      </c>
      <c r="D225" s="103">
        <v>0</v>
      </c>
      <c r="F225" s="117">
        <f t="shared" si="3"/>
        <v>0</v>
      </c>
      <c r="G225" s="117">
        <f t="shared" si="4"/>
        <v>0</v>
      </c>
    </row>
    <row r="226" spans="1:7" x14ac:dyDescent="0.25">
      <c r="A226" s="103" t="s">
        <v>745</v>
      </c>
      <c r="B226" s="103" t="s">
        <v>746</v>
      </c>
      <c r="C226" s="151">
        <v>0</v>
      </c>
      <c r="D226" s="103">
        <v>0</v>
      </c>
      <c r="F226" s="117">
        <f t="shared" si="3"/>
        <v>0</v>
      </c>
      <c r="G226" s="117">
        <f t="shared" si="4"/>
        <v>0</v>
      </c>
    </row>
    <row r="227" spans="1:7" x14ac:dyDescent="0.25">
      <c r="A227" s="103" t="s">
        <v>747</v>
      </c>
      <c r="B227" s="133" t="s">
        <v>96</v>
      </c>
      <c r="C227" s="151">
        <f>SUM(C219:C226)</f>
        <v>4002.4618376499948</v>
      </c>
      <c r="D227" s="103">
        <f>SUM(D219:D226)</f>
        <v>38604</v>
      </c>
      <c r="F227" s="119">
        <f>SUM(F219:F226)</f>
        <v>1</v>
      </c>
      <c r="G227" s="119">
        <f>SUM(G219:G226)</f>
        <v>1</v>
      </c>
    </row>
    <row r="228" spans="1:7" outlineLevel="1" x14ac:dyDescent="0.25">
      <c r="A228" s="103" t="s">
        <v>748</v>
      </c>
      <c r="B228" s="120" t="s">
        <v>749</v>
      </c>
      <c r="F228" s="117">
        <f t="shared" si="3"/>
        <v>0</v>
      </c>
      <c r="G228" s="117">
        <f t="shared" si="4"/>
        <v>0</v>
      </c>
    </row>
    <row r="229" spans="1:7" outlineLevel="1" x14ac:dyDescent="0.25">
      <c r="A229" s="103" t="s">
        <v>750</v>
      </c>
      <c r="B229" s="120" t="s">
        <v>751</v>
      </c>
      <c r="F229" s="117">
        <f t="shared" si="3"/>
        <v>0</v>
      </c>
      <c r="G229" s="117">
        <f t="shared" si="4"/>
        <v>0</v>
      </c>
    </row>
    <row r="230" spans="1:7" outlineLevel="1" x14ac:dyDescent="0.25">
      <c r="A230" s="103" t="s">
        <v>752</v>
      </c>
      <c r="B230" s="120" t="s">
        <v>753</v>
      </c>
      <c r="F230" s="117">
        <f t="shared" si="3"/>
        <v>0</v>
      </c>
      <c r="G230" s="117">
        <f t="shared" si="4"/>
        <v>0</v>
      </c>
    </row>
    <row r="231" spans="1:7" outlineLevel="1" x14ac:dyDescent="0.25">
      <c r="A231" s="103" t="s">
        <v>754</v>
      </c>
      <c r="B231" s="120" t="s">
        <v>755</v>
      </c>
      <c r="F231" s="117">
        <f t="shared" si="3"/>
        <v>0</v>
      </c>
      <c r="G231" s="117">
        <f t="shared" si="4"/>
        <v>0</v>
      </c>
    </row>
    <row r="232" spans="1:7" outlineLevel="1" x14ac:dyDescent="0.25">
      <c r="A232" s="103" t="s">
        <v>756</v>
      </c>
      <c r="B232" s="120" t="s">
        <v>757</v>
      </c>
      <c r="F232" s="117">
        <f t="shared" si="3"/>
        <v>0</v>
      </c>
      <c r="G232" s="117">
        <f t="shared" si="4"/>
        <v>0</v>
      </c>
    </row>
    <row r="233" spans="1:7" outlineLevel="1" x14ac:dyDescent="0.25">
      <c r="A233" s="103" t="s">
        <v>758</v>
      </c>
      <c r="B233" s="120" t="s">
        <v>759</v>
      </c>
      <c r="F233" s="117">
        <f t="shared" si="3"/>
        <v>0</v>
      </c>
      <c r="G233" s="117">
        <f t="shared" si="4"/>
        <v>0</v>
      </c>
    </row>
    <row r="234" spans="1:7" outlineLevel="1" x14ac:dyDescent="0.25">
      <c r="A234" s="103" t="s">
        <v>760</v>
      </c>
      <c r="B234" s="120"/>
      <c r="F234" s="117"/>
      <c r="G234" s="117"/>
    </row>
    <row r="235" spans="1:7" outlineLevel="1" x14ac:dyDescent="0.25">
      <c r="A235" s="103" t="s">
        <v>761</v>
      </c>
      <c r="B235" s="120"/>
      <c r="F235" s="117"/>
      <c r="G235" s="117"/>
    </row>
    <row r="236" spans="1:7" outlineLevel="1" x14ac:dyDescent="0.25">
      <c r="A236" s="103" t="s">
        <v>762</v>
      </c>
      <c r="B236" s="120"/>
      <c r="F236" s="117"/>
      <c r="G236" s="117"/>
    </row>
    <row r="237" spans="1:7" ht="15" customHeight="1" x14ac:dyDescent="0.25">
      <c r="A237" s="114"/>
      <c r="B237" s="115" t="s">
        <v>763</v>
      </c>
      <c r="C237" s="114" t="s">
        <v>696</v>
      </c>
      <c r="D237" s="114" t="s">
        <v>697</v>
      </c>
      <c r="E237" s="121"/>
      <c r="F237" s="114" t="s">
        <v>523</v>
      </c>
      <c r="G237" s="114" t="s">
        <v>698</v>
      </c>
    </row>
    <row r="238" spans="1:7" x14ac:dyDescent="0.25">
      <c r="A238" s="103" t="s">
        <v>764</v>
      </c>
      <c r="B238" s="103" t="s">
        <v>729</v>
      </c>
      <c r="C238" s="138">
        <v>0.56051096693085301</v>
      </c>
      <c r="G238" s="103"/>
    </row>
    <row r="239" spans="1:7" x14ac:dyDescent="0.25">
      <c r="G239" s="103"/>
    </row>
    <row r="240" spans="1:7" x14ac:dyDescent="0.25">
      <c r="B240" s="124" t="s">
        <v>730</v>
      </c>
      <c r="G240" s="103"/>
    </row>
    <row r="241" spans="1:7" x14ac:dyDescent="0.25">
      <c r="A241" s="103" t="s">
        <v>765</v>
      </c>
      <c r="B241" s="103" t="s">
        <v>732</v>
      </c>
      <c r="C241" s="151">
        <v>818.34222934000024</v>
      </c>
      <c r="D241" s="103">
        <v>12001</v>
      </c>
      <c r="F241" s="117">
        <f>IF($C$249=0,"",IF(C241="[Mark as ND1 if not relevant]","",C241/$C$249))</f>
        <v>0.20445972067543311</v>
      </c>
      <c r="G241" s="117">
        <f>IF($D$249=0,"",IF(D241="[Mark as ND1 if not relevant]","",D241/$D$249))</f>
        <v>0.31087452077504923</v>
      </c>
    </row>
    <row r="242" spans="1:7" x14ac:dyDescent="0.25">
      <c r="A242" s="103" t="s">
        <v>766</v>
      </c>
      <c r="B242" s="103" t="s">
        <v>734</v>
      </c>
      <c r="C242" s="151">
        <v>551.71059082000033</v>
      </c>
      <c r="D242" s="103">
        <v>5556</v>
      </c>
      <c r="F242" s="117">
        <f t="shared" ref="F242:F248" si="5">IF($C$249=0,"",IF(C242="[Mark as ND1 if not relevant]","",C242/$C$249))</f>
        <v>0.13784281104949414</v>
      </c>
      <c r="G242" s="117">
        <f t="shared" ref="G242:G248" si="6">IF($D$249=0,"",IF(D242="[Mark as ND1 if not relevant]","",D242/$D$249))</f>
        <v>0.14392290954305254</v>
      </c>
    </row>
    <row r="243" spans="1:7" x14ac:dyDescent="0.25">
      <c r="A243" s="103" t="s">
        <v>767</v>
      </c>
      <c r="B243" s="103" t="s">
        <v>736</v>
      </c>
      <c r="C243" s="151">
        <v>689.98709832999748</v>
      </c>
      <c r="D243" s="103">
        <v>5972</v>
      </c>
      <c r="F243" s="117">
        <f t="shared" si="5"/>
        <v>0.17239067511887013</v>
      </c>
      <c r="G243" s="117">
        <f t="shared" si="6"/>
        <v>0.15469899492280592</v>
      </c>
    </row>
    <row r="244" spans="1:7" x14ac:dyDescent="0.25">
      <c r="A244" s="103" t="s">
        <v>768</v>
      </c>
      <c r="B244" s="103" t="s">
        <v>738</v>
      </c>
      <c r="C244" s="151">
        <v>842.30834962000279</v>
      </c>
      <c r="D244" s="103">
        <v>6841</v>
      </c>
      <c r="F244" s="117">
        <f t="shared" si="5"/>
        <v>0.21044756546999435</v>
      </c>
      <c r="G244" s="117">
        <f t="shared" si="6"/>
        <v>0.17720961558387732</v>
      </c>
    </row>
    <row r="245" spans="1:7" x14ac:dyDescent="0.25">
      <c r="A245" s="103" t="s">
        <v>769</v>
      </c>
      <c r="B245" s="103" t="s">
        <v>740</v>
      </c>
      <c r="C245" s="151">
        <v>1003.5228225700018</v>
      </c>
      <c r="D245" s="103">
        <v>7521</v>
      </c>
      <c r="F245" s="117">
        <f t="shared" si="5"/>
        <v>0.25072639372352096</v>
      </c>
      <c r="G245" s="117">
        <f t="shared" si="6"/>
        <v>0.19482437053155113</v>
      </c>
    </row>
    <row r="246" spans="1:7" x14ac:dyDescent="0.25">
      <c r="A246" s="103" t="s">
        <v>770</v>
      </c>
      <c r="B246" s="103" t="s">
        <v>742</v>
      </c>
      <c r="C246" s="151">
        <v>71.395849819999953</v>
      </c>
      <c r="D246" s="103">
        <v>529</v>
      </c>
      <c r="F246" s="117">
        <f t="shared" si="5"/>
        <v>1.7837983899908753E-2</v>
      </c>
      <c r="G246" s="117">
        <f t="shared" si="6"/>
        <v>1.3703243187234483E-2</v>
      </c>
    </row>
    <row r="247" spans="1:7" x14ac:dyDescent="0.25">
      <c r="A247" s="103" t="s">
        <v>771</v>
      </c>
      <c r="B247" s="103" t="s">
        <v>744</v>
      </c>
      <c r="C247" s="151">
        <v>20.137572010000003</v>
      </c>
      <c r="D247" s="103">
        <v>143</v>
      </c>
      <c r="F247" s="117">
        <f t="shared" si="5"/>
        <v>5.031296443746616E-3</v>
      </c>
      <c r="G247" s="117">
        <f t="shared" si="6"/>
        <v>3.7042793492902291E-3</v>
      </c>
    </row>
    <row r="248" spans="1:7" x14ac:dyDescent="0.25">
      <c r="A248" s="103" t="s">
        <v>772</v>
      </c>
      <c r="B248" s="103" t="s">
        <v>746</v>
      </c>
      <c r="C248" s="151">
        <v>5.0573251400000006</v>
      </c>
      <c r="D248" s="103">
        <v>41</v>
      </c>
      <c r="F248" s="117">
        <f t="shared" si="5"/>
        <v>1.2635536190319678E-3</v>
      </c>
      <c r="G248" s="117">
        <f t="shared" si="6"/>
        <v>1.0620661071391567E-3</v>
      </c>
    </row>
    <row r="249" spans="1:7" x14ac:dyDescent="0.25">
      <c r="A249" s="103" t="s">
        <v>773</v>
      </c>
      <c r="B249" s="133" t="s">
        <v>96</v>
      </c>
      <c r="C249" s="151">
        <f>SUM(C241:C248)</f>
        <v>4002.4618376500025</v>
      </c>
      <c r="D249" s="103">
        <f>SUM(D241:D248)</f>
        <v>38604</v>
      </c>
      <c r="F249" s="119">
        <f>SUM(F241:F248)</f>
        <v>1</v>
      </c>
      <c r="G249" s="119">
        <f>SUM(G241:G248)</f>
        <v>0.99999999999999989</v>
      </c>
    </row>
    <row r="250" spans="1:7" outlineLevel="1" x14ac:dyDescent="0.25">
      <c r="A250" s="103" t="s">
        <v>774</v>
      </c>
      <c r="B250" s="120" t="s">
        <v>749</v>
      </c>
      <c r="F250" s="117">
        <f t="shared" ref="F250:F255" si="7">IF($C$249=0,"",IF(C250="[for completion]","",C250/$C$249))</f>
        <v>0</v>
      </c>
      <c r="G250" s="117">
        <f t="shared" ref="G250:G255" si="8">IF($D$249=0,"",IF(D250="[for completion]","",D250/$D$249))</f>
        <v>0</v>
      </c>
    </row>
    <row r="251" spans="1:7" outlineLevel="1" x14ac:dyDescent="0.25">
      <c r="A251" s="103" t="s">
        <v>775</v>
      </c>
      <c r="B251" s="120" t="s">
        <v>751</v>
      </c>
      <c r="F251" s="117">
        <f t="shared" si="7"/>
        <v>0</v>
      </c>
      <c r="G251" s="117">
        <f t="shared" si="8"/>
        <v>0</v>
      </c>
    </row>
    <row r="252" spans="1:7" outlineLevel="1" x14ac:dyDescent="0.25">
      <c r="A252" s="103" t="s">
        <v>776</v>
      </c>
      <c r="B252" s="120" t="s">
        <v>753</v>
      </c>
      <c r="F252" s="117">
        <f t="shared" si="7"/>
        <v>0</v>
      </c>
      <c r="G252" s="117">
        <f t="shared" si="8"/>
        <v>0</v>
      </c>
    </row>
    <row r="253" spans="1:7" outlineLevel="1" x14ac:dyDescent="0.25">
      <c r="A253" s="103" t="s">
        <v>777</v>
      </c>
      <c r="B253" s="120" t="s">
        <v>755</v>
      </c>
      <c r="F253" s="117">
        <f t="shared" si="7"/>
        <v>0</v>
      </c>
      <c r="G253" s="117">
        <f t="shared" si="8"/>
        <v>0</v>
      </c>
    </row>
    <row r="254" spans="1:7" outlineLevel="1" x14ac:dyDescent="0.25">
      <c r="A254" s="103" t="s">
        <v>778</v>
      </c>
      <c r="B254" s="120" t="s">
        <v>757</v>
      </c>
      <c r="F254" s="117">
        <f t="shared" si="7"/>
        <v>0</v>
      </c>
      <c r="G254" s="117">
        <f t="shared" si="8"/>
        <v>0</v>
      </c>
    </row>
    <row r="255" spans="1:7" outlineLevel="1" x14ac:dyDescent="0.25">
      <c r="A255" s="103" t="s">
        <v>779</v>
      </c>
      <c r="B255" s="120" t="s">
        <v>759</v>
      </c>
      <c r="F255" s="117">
        <f t="shared" si="7"/>
        <v>0</v>
      </c>
      <c r="G255" s="117">
        <f t="shared" si="8"/>
        <v>0</v>
      </c>
    </row>
    <row r="256" spans="1:7" outlineLevel="1" x14ac:dyDescent="0.25">
      <c r="A256" s="103" t="s">
        <v>780</v>
      </c>
      <c r="B256" s="120"/>
      <c r="F256" s="117"/>
      <c r="G256" s="117"/>
    </row>
    <row r="257" spans="1:14" outlineLevel="1" x14ac:dyDescent="0.25">
      <c r="A257" s="103" t="s">
        <v>781</v>
      </c>
      <c r="B257" s="120"/>
      <c r="F257" s="117"/>
      <c r="G257" s="117"/>
    </row>
    <row r="258" spans="1:14" outlineLevel="1" x14ac:dyDescent="0.25">
      <c r="A258" s="103" t="s">
        <v>782</v>
      </c>
      <c r="B258" s="120"/>
      <c r="F258" s="117"/>
      <c r="G258" s="117"/>
    </row>
    <row r="259" spans="1:14" ht="15" customHeight="1" x14ac:dyDescent="0.25">
      <c r="A259" s="114"/>
      <c r="B259" s="115" t="s">
        <v>783</v>
      </c>
      <c r="C259" s="114" t="s">
        <v>523</v>
      </c>
      <c r="D259" s="114"/>
      <c r="E259" s="121"/>
      <c r="F259" s="114"/>
      <c r="G259" s="114"/>
    </row>
    <row r="260" spans="1:14" x14ac:dyDescent="0.25">
      <c r="A260" s="103" t="s">
        <v>784</v>
      </c>
      <c r="B260" s="103" t="s">
        <v>785</v>
      </c>
      <c r="C260" s="119">
        <v>1</v>
      </c>
      <c r="E260" s="119"/>
      <c r="F260" s="119"/>
      <c r="G260" s="119"/>
    </row>
    <row r="261" spans="1:14" x14ac:dyDescent="0.25">
      <c r="A261" s="103" t="s">
        <v>786</v>
      </c>
      <c r="B261" s="103" t="s">
        <v>787</v>
      </c>
      <c r="C261" s="119">
        <v>0</v>
      </c>
      <c r="E261" s="119"/>
      <c r="F261" s="119"/>
    </row>
    <row r="262" spans="1:14" x14ac:dyDescent="0.25">
      <c r="A262" s="103" t="s">
        <v>788</v>
      </c>
      <c r="B262" s="103" t="s">
        <v>789</v>
      </c>
      <c r="C262" s="119">
        <v>0</v>
      </c>
      <c r="E262" s="119"/>
      <c r="F262" s="119"/>
    </row>
    <row r="263" spans="1:14" x14ac:dyDescent="0.25">
      <c r="A263" s="103" t="s">
        <v>790</v>
      </c>
      <c r="B263" s="124" t="s">
        <v>1145</v>
      </c>
      <c r="C263" s="119">
        <v>0</v>
      </c>
      <c r="D263" s="130"/>
      <c r="E263" s="130"/>
      <c r="F263" s="131"/>
      <c r="G263" s="131"/>
      <c r="H263" s="98"/>
      <c r="I263" s="103"/>
      <c r="J263" s="103"/>
      <c r="K263" s="103"/>
      <c r="L263" s="98"/>
      <c r="M263" s="98"/>
      <c r="N263" s="98"/>
    </row>
    <row r="264" spans="1:14" x14ac:dyDescent="0.25">
      <c r="A264" s="103" t="s">
        <v>1153</v>
      </c>
      <c r="B264" s="103" t="s">
        <v>94</v>
      </c>
      <c r="C264" s="119">
        <v>0</v>
      </c>
      <c r="E264" s="119"/>
      <c r="F264" s="119"/>
    </row>
    <row r="265" spans="1:14" outlineLevel="1" x14ac:dyDescent="0.25">
      <c r="A265" s="103" t="s">
        <v>791</v>
      </c>
      <c r="B265" s="120" t="s">
        <v>792</v>
      </c>
      <c r="C265" s="119"/>
      <c r="E265" s="119"/>
      <c r="F265" s="119"/>
    </row>
    <row r="266" spans="1:14" outlineLevel="1" x14ac:dyDescent="0.25">
      <c r="A266" s="103" t="s">
        <v>793</v>
      </c>
      <c r="B266" s="120" t="s">
        <v>794</v>
      </c>
      <c r="C266" s="140"/>
      <c r="E266" s="119"/>
      <c r="F266" s="119"/>
    </row>
    <row r="267" spans="1:14" outlineLevel="1" x14ac:dyDescent="0.25">
      <c r="A267" s="103" t="s">
        <v>795</v>
      </c>
      <c r="B267" s="120" t="s">
        <v>796</v>
      </c>
      <c r="C267" s="119"/>
      <c r="E267" s="119"/>
      <c r="F267" s="119"/>
    </row>
    <row r="268" spans="1:14" outlineLevel="1" x14ac:dyDescent="0.25">
      <c r="A268" s="103" t="s">
        <v>797</v>
      </c>
      <c r="B268" s="120" t="s">
        <v>798</v>
      </c>
      <c r="C268" s="119"/>
      <c r="E268" s="119"/>
      <c r="F268" s="119"/>
    </row>
    <row r="269" spans="1:14" outlineLevel="1" x14ac:dyDescent="0.25">
      <c r="A269" s="103" t="s">
        <v>799</v>
      </c>
      <c r="B269" s="120" t="s">
        <v>800</v>
      </c>
      <c r="C269" s="119"/>
      <c r="E269" s="119"/>
      <c r="F269" s="119"/>
    </row>
    <row r="270" spans="1:14" outlineLevel="1" x14ac:dyDescent="0.25">
      <c r="A270" s="103" t="s">
        <v>801</v>
      </c>
      <c r="B270" s="120" t="s">
        <v>98</v>
      </c>
      <c r="C270" s="119"/>
      <c r="E270" s="119"/>
      <c r="F270" s="119"/>
    </row>
    <row r="271" spans="1:14" outlineLevel="1" x14ac:dyDescent="0.25">
      <c r="A271" s="103" t="s">
        <v>802</v>
      </c>
      <c r="B271" s="120" t="s">
        <v>98</v>
      </c>
      <c r="C271" s="119"/>
      <c r="E271" s="119"/>
      <c r="F271" s="119"/>
    </row>
    <row r="272" spans="1:14" outlineLevel="1" x14ac:dyDescent="0.25">
      <c r="A272" s="103" t="s">
        <v>803</v>
      </c>
      <c r="B272" s="120" t="s">
        <v>98</v>
      </c>
      <c r="C272" s="119"/>
      <c r="E272" s="119"/>
      <c r="F272" s="119"/>
    </row>
    <row r="273" spans="1:7" outlineLevel="1" x14ac:dyDescent="0.25">
      <c r="A273" s="103" t="s">
        <v>804</v>
      </c>
      <c r="B273" s="120" t="s">
        <v>98</v>
      </c>
      <c r="C273" s="119"/>
      <c r="E273" s="119"/>
      <c r="F273" s="119"/>
    </row>
    <row r="274" spans="1:7" outlineLevel="1" x14ac:dyDescent="0.25">
      <c r="A274" s="103" t="s">
        <v>805</v>
      </c>
      <c r="B274" s="120" t="s">
        <v>98</v>
      </c>
      <c r="C274" s="119"/>
      <c r="E274" s="119"/>
      <c r="F274" s="119"/>
    </row>
    <row r="275" spans="1:7" outlineLevel="1" x14ac:dyDescent="0.25">
      <c r="A275" s="103" t="s">
        <v>806</v>
      </c>
      <c r="B275" s="120" t="s">
        <v>98</v>
      </c>
      <c r="C275" s="119"/>
      <c r="E275" s="119"/>
      <c r="F275" s="119"/>
    </row>
    <row r="276" spans="1:7" ht="15" customHeight="1" x14ac:dyDescent="0.25">
      <c r="A276" s="114"/>
      <c r="B276" s="115" t="s">
        <v>807</v>
      </c>
      <c r="C276" s="114" t="s">
        <v>523</v>
      </c>
      <c r="D276" s="114"/>
      <c r="E276" s="121"/>
      <c r="F276" s="114"/>
      <c r="G276" s="116"/>
    </row>
    <row r="277" spans="1:7" x14ac:dyDescent="0.25">
      <c r="A277" s="103" t="s">
        <v>7</v>
      </c>
      <c r="B277" s="103" t="s">
        <v>1146</v>
      </c>
      <c r="C277" s="138">
        <v>1</v>
      </c>
      <c r="E277" s="98"/>
      <c r="F277" s="98"/>
    </row>
    <row r="278" spans="1:7" x14ac:dyDescent="0.25">
      <c r="A278" s="103" t="s">
        <v>808</v>
      </c>
      <c r="B278" s="103" t="s">
        <v>809</v>
      </c>
      <c r="C278" s="138">
        <v>0</v>
      </c>
      <c r="E278" s="98"/>
      <c r="F278" s="98"/>
    </row>
    <row r="279" spans="1:7" x14ac:dyDescent="0.25">
      <c r="A279" s="103" t="s">
        <v>810</v>
      </c>
      <c r="B279" s="103" t="s">
        <v>94</v>
      </c>
      <c r="C279" s="138">
        <v>0</v>
      </c>
      <c r="E279" s="98"/>
      <c r="F279" s="98"/>
    </row>
    <row r="280" spans="1:7" outlineLevel="1" x14ac:dyDescent="0.25">
      <c r="A280" s="103" t="s">
        <v>811</v>
      </c>
      <c r="C280" s="138"/>
      <c r="E280" s="98"/>
      <c r="F280" s="98"/>
    </row>
    <row r="281" spans="1:7" outlineLevel="1" x14ac:dyDescent="0.25">
      <c r="A281" s="103" t="s">
        <v>812</v>
      </c>
      <c r="C281" s="138"/>
      <c r="E281" s="98"/>
      <c r="F281" s="98"/>
    </row>
    <row r="282" spans="1:7" outlineLevel="1" x14ac:dyDescent="0.25">
      <c r="A282" s="103" t="s">
        <v>813</v>
      </c>
      <c r="C282" s="138"/>
      <c r="E282" s="98"/>
      <c r="F282" s="98"/>
    </row>
    <row r="283" spans="1:7" outlineLevel="1" x14ac:dyDescent="0.25">
      <c r="A283" s="103" t="s">
        <v>814</v>
      </c>
      <c r="C283" s="138"/>
      <c r="E283" s="98"/>
      <c r="F283" s="98"/>
    </row>
    <row r="284" spans="1:7" outlineLevel="1" x14ac:dyDescent="0.25">
      <c r="A284" s="103" t="s">
        <v>815</v>
      </c>
      <c r="C284" s="138"/>
      <c r="E284" s="98"/>
      <c r="F284" s="98"/>
    </row>
    <row r="285" spans="1:7" outlineLevel="1" x14ac:dyDescent="0.25">
      <c r="A285" s="103" t="s">
        <v>816</v>
      </c>
      <c r="C285" s="138"/>
      <c r="E285" s="98"/>
      <c r="F285" s="98"/>
    </row>
    <row r="286" spans="1:7" ht="18.75" x14ac:dyDescent="0.25">
      <c r="A286" s="127"/>
      <c r="B286" s="128" t="s">
        <v>817</v>
      </c>
      <c r="C286" s="127"/>
      <c r="D286" s="127"/>
      <c r="E286" s="127"/>
      <c r="F286" s="129"/>
      <c r="G286" s="129"/>
    </row>
    <row r="287" spans="1:7" ht="15" customHeight="1" x14ac:dyDescent="0.25">
      <c r="A287" s="114"/>
      <c r="B287" s="115" t="s">
        <v>818</v>
      </c>
      <c r="C287" s="114" t="s">
        <v>696</v>
      </c>
      <c r="D287" s="114" t="s">
        <v>697</v>
      </c>
      <c r="E287" s="114"/>
      <c r="F287" s="114" t="s">
        <v>524</v>
      </c>
      <c r="G287" s="114" t="s">
        <v>698</v>
      </c>
    </row>
    <row r="288" spans="1:7" x14ac:dyDescent="0.25">
      <c r="A288" s="103" t="s">
        <v>819</v>
      </c>
      <c r="B288" s="103" t="s">
        <v>700</v>
      </c>
      <c r="C288" s="103">
        <v>0</v>
      </c>
      <c r="D288" s="130"/>
      <c r="E288" s="130"/>
      <c r="F288" s="131"/>
      <c r="G288" s="131"/>
    </row>
    <row r="289" spans="1:7" x14ac:dyDescent="0.25">
      <c r="A289" s="130"/>
      <c r="D289" s="130"/>
      <c r="E289" s="130"/>
      <c r="F289" s="131"/>
      <c r="G289" s="131"/>
    </row>
    <row r="290" spans="1:7" x14ac:dyDescent="0.25">
      <c r="B290" s="103" t="s">
        <v>701</v>
      </c>
      <c r="D290" s="130"/>
      <c r="E290" s="130"/>
      <c r="F290" s="131"/>
      <c r="G290" s="131"/>
    </row>
    <row r="291" spans="1:7" x14ac:dyDescent="0.25">
      <c r="A291" s="103" t="s">
        <v>820</v>
      </c>
      <c r="B291" s="124" t="s">
        <v>618</v>
      </c>
      <c r="C291" s="103">
        <v>0</v>
      </c>
      <c r="D291" s="103">
        <v>0</v>
      </c>
      <c r="E291" s="130"/>
      <c r="F291" s="117" t="str">
        <f t="shared" ref="F291:F314" si="9">IF($C$315=0,"",IF(C291="[for completion]","",C291/$C$315))</f>
        <v/>
      </c>
      <c r="G291" s="117" t="str">
        <f t="shared" ref="G291:G314" si="10">IF($D$315=0,"",IF(D291="[for completion]","",D291/$D$315))</f>
        <v/>
      </c>
    </row>
    <row r="292" spans="1:7" x14ac:dyDescent="0.25">
      <c r="A292" s="103" t="s">
        <v>821</v>
      </c>
      <c r="B292" s="124" t="s">
        <v>618</v>
      </c>
      <c r="C292" s="103">
        <v>0</v>
      </c>
      <c r="D292" s="103">
        <v>0</v>
      </c>
      <c r="E292" s="130"/>
      <c r="F292" s="117" t="str">
        <f t="shared" si="9"/>
        <v/>
      </c>
      <c r="G292" s="117" t="str">
        <f t="shared" si="10"/>
        <v/>
      </c>
    </row>
    <row r="293" spans="1:7" x14ac:dyDescent="0.25">
      <c r="A293" s="103" t="s">
        <v>822</v>
      </c>
      <c r="B293" s="124" t="s">
        <v>618</v>
      </c>
      <c r="C293" s="103">
        <v>0</v>
      </c>
      <c r="D293" s="103">
        <v>0</v>
      </c>
      <c r="E293" s="130"/>
      <c r="F293" s="117" t="str">
        <f t="shared" si="9"/>
        <v/>
      </c>
      <c r="G293" s="117" t="str">
        <f t="shared" si="10"/>
        <v/>
      </c>
    </row>
    <row r="294" spans="1:7" x14ac:dyDescent="0.25">
      <c r="A294" s="103" t="s">
        <v>823</v>
      </c>
      <c r="B294" s="124" t="s">
        <v>618</v>
      </c>
      <c r="C294" s="103">
        <v>0</v>
      </c>
      <c r="D294" s="103">
        <v>0</v>
      </c>
      <c r="E294" s="130"/>
      <c r="F294" s="117" t="str">
        <f t="shared" si="9"/>
        <v/>
      </c>
      <c r="G294" s="117" t="str">
        <f t="shared" si="10"/>
        <v/>
      </c>
    </row>
    <row r="295" spans="1:7" x14ac:dyDescent="0.25">
      <c r="A295" s="103" t="s">
        <v>824</v>
      </c>
      <c r="B295" s="124" t="s">
        <v>618</v>
      </c>
      <c r="C295" s="103">
        <v>0</v>
      </c>
      <c r="D295" s="103">
        <v>0</v>
      </c>
      <c r="E295" s="130"/>
      <c r="F295" s="117" t="str">
        <f t="shared" si="9"/>
        <v/>
      </c>
      <c r="G295" s="117" t="str">
        <f t="shared" si="10"/>
        <v/>
      </c>
    </row>
    <row r="296" spans="1:7" x14ac:dyDescent="0.25">
      <c r="A296" s="103" t="s">
        <v>825</v>
      </c>
      <c r="B296" s="124" t="s">
        <v>618</v>
      </c>
      <c r="C296" s="103">
        <v>0</v>
      </c>
      <c r="D296" s="103">
        <v>0</v>
      </c>
      <c r="E296" s="130"/>
      <c r="F296" s="117" t="str">
        <f t="shared" si="9"/>
        <v/>
      </c>
      <c r="G296" s="117" t="str">
        <f t="shared" si="10"/>
        <v/>
      </c>
    </row>
    <row r="297" spans="1:7" x14ac:dyDescent="0.25">
      <c r="A297" s="103" t="s">
        <v>826</v>
      </c>
      <c r="B297" s="124" t="s">
        <v>618</v>
      </c>
      <c r="C297" s="103">
        <v>0</v>
      </c>
      <c r="D297" s="103">
        <v>0</v>
      </c>
      <c r="E297" s="130"/>
      <c r="F297" s="117" t="str">
        <f t="shared" si="9"/>
        <v/>
      </c>
      <c r="G297" s="117" t="str">
        <f t="shared" si="10"/>
        <v/>
      </c>
    </row>
    <row r="298" spans="1:7" x14ac:dyDescent="0.25">
      <c r="A298" s="103" t="s">
        <v>827</v>
      </c>
      <c r="B298" s="124" t="s">
        <v>618</v>
      </c>
      <c r="C298" s="103">
        <v>0</v>
      </c>
      <c r="D298" s="103">
        <v>0</v>
      </c>
      <c r="E298" s="130"/>
      <c r="F298" s="117" t="str">
        <f t="shared" si="9"/>
        <v/>
      </c>
      <c r="G298" s="117" t="str">
        <f t="shared" si="10"/>
        <v/>
      </c>
    </row>
    <row r="299" spans="1:7" x14ac:dyDescent="0.25">
      <c r="A299" s="103" t="s">
        <v>828</v>
      </c>
      <c r="B299" s="124" t="s">
        <v>618</v>
      </c>
      <c r="C299" s="103">
        <v>0</v>
      </c>
      <c r="D299" s="103">
        <v>0</v>
      </c>
      <c r="E299" s="130"/>
      <c r="F299" s="117" t="str">
        <f t="shared" si="9"/>
        <v/>
      </c>
      <c r="G299" s="117" t="str">
        <f t="shared" si="10"/>
        <v/>
      </c>
    </row>
    <row r="300" spans="1:7" x14ac:dyDescent="0.25">
      <c r="A300" s="103" t="s">
        <v>829</v>
      </c>
      <c r="B300" s="124" t="s">
        <v>618</v>
      </c>
      <c r="C300" s="103">
        <v>0</v>
      </c>
      <c r="D300" s="103">
        <v>0</v>
      </c>
      <c r="E300" s="124"/>
      <c r="F300" s="117" t="str">
        <f t="shared" si="9"/>
        <v/>
      </c>
      <c r="G300" s="117" t="str">
        <f t="shared" si="10"/>
        <v/>
      </c>
    </row>
    <row r="301" spans="1:7" x14ac:dyDescent="0.25">
      <c r="A301" s="103" t="s">
        <v>830</v>
      </c>
      <c r="B301" s="124" t="s">
        <v>618</v>
      </c>
      <c r="C301" s="103">
        <v>0</v>
      </c>
      <c r="D301" s="103">
        <v>0</v>
      </c>
      <c r="E301" s="124"/>
      <c r="F301" s="117" t="str">
        <f t="shared" si="9"/>
        <v/>
      </c>
      <c r="G301" s="117" t="str">
        <f t="shared" si="10"/>
        <v/>
      </c>
    </row>
    <row r="302" spans="1:7" x14ac:dyDescent="0.25">
      <c r="A302" s="103" t="s">
        <v>831</v>
      </c>
      <c r="B302" s="124" t="s">
        <v>618</v>
      </c>
      <c r="C302" s="103">
        <v>0</v>
      </c>
      <c r="D302" s="103">
        <v>0</v>
      </c>
      <c r="E302" s="124"/>
      <c r="F302" s="117" t="str">
        <f t="shared" si="9"/>
        <v/>
      </c>
      <c r="G302" s="117" t="str">
        <f t="shared" si="10"/>
        <v/>
      </c>
    </row>
    <row r="303" spans="1:7" x14ac:dyDescent="0.25">
      <c r="A303" s="103" t="s">
        <v>832</v>
      </c>
      <c r="B303" s="124" t="s">
        <v>618</v>
      </c>
      <c r="C303" s="103">
        <v>0</v>
      </c>
      <c r="D303" s="103">
        <v>0</v>
      </c>
      <c r="E303" s="124"/>
      <c r="F303" s="117" t="str">
        <f t="shared" si="9"/>
        <v/>
      </c>
      <c r="G303" s="117" t="str">
        <f t="shared" si="10"/>
        <v/>
      </c>
    </row>
    <row r="304" spans="1:7" x14ac:dyDescent="0.25">
      <c r="A304" s="103" t="s">
        <v>833</v>
      </c>
      <c r="B304" s="124" t="s">
        <v>618</v>
      </c>
      <c r="C304" s="103">
        <v>0</v>
      </c>
      <c r="D304" s="103">
        <v>0</v>
      </c>
      <c r="E304" s="124"/>
      <c r="F304" s="117" t="str">
        <f t="shared" si="9"/>
        <v/>
      </c>
      <c r="G304" s="117" t="str">
        <f t="shared" si="10"/>
        <v/>
      </c>
    </row>
    <row r="305" spans="1:7" x14ac:dyDescent="0.25">
      <c r="A305" s="103" t="s">
        <v>834</v>
      </c>
      <c r="B305" s="124" t="s">
        <v>618</v>
      </c>
      <c r="C305" s="103">
        <v>0</v>
      </c>
      <c r="D305" s="103">
        <v>0</v>
      </c>
      <c r="E305" s="124"/>
      <c r="F305" s="117" t="str">
        <f t="shared" si="9"/>
        <v/>
      </c>
      <c r="G305" s="117" t="str">
        <f t="shared" si="10"/>
        <v/>
      </c>
    </row>
    <row r="306" spans="1:7" x14ac:dyDescent="0.25">
      <c r="A306" s="103" t="s">
        <v>835</v>
      </c>
      <c r="B306" s="124" t="s">
        <v>618</v>
      </c>
      <c r="C306" s="103">
        <v>0</v>
      </c>
      <c r="D306" s="103">
        <v>0</v>
      </c>
      <c r="F306" s="117" t="str">
        <f t="shared" si="9"/>
        <v/>
      </c>
      <c r="G306" s="117" t="str">
        <f t="shared" si="10"/>
        <v/>
      </c>
    </row>
    <row r="307" spans="1:7" x14ac:dyDescent="0.25">
      <c r="A307" s="103" t="s">
        <v>836</v>
      </c>
      <c r="B307" s="124" t="s">
        <v>618</v>
      </c>
      <c r="C307" s="103">
        <v>0</v>
      </c>
      <c r="D307" s="103">
        <v>0</v>
      </c>
      <c r="E307" s="119"/>
      <c r="F307" s="117" t="str">
        <f t="shared" si="9"/>
        <v/>
      </c>
      <c r="G307" s="117" t="str">
        <f t="shared" si="10"/>
        <v/>
      </c>
    </row>
    <row r="308" spans="1:7" x14ac:dyDescent="0.25">
      <c r="A308" s="103" t="s">
        <v>837</v>
      </c>
      <c r="B308" s="124" t="s">
        <v>618</v>
      </c>
      <c r="C308" s="103">
        <v>0</v>
      </c>
      <c r="D308" s="103">
        <v>0</v>
      </c>
      <c r="E308" s="119"/>
      <c r="F308" s="117" t="str">
        <f t="shared" si="9"/>
        <v/>
      </c>
      <c r="G308" s="117" t="str">
        <f t="shared" si="10"/>
        <v/>
      </c>
    </row>
    <row r="309" spans="1:7" x14ac:dyDescent="0.25">
      <c r="A309" s="103" t="s">
        <v>838</v>
      </c>
      <c r="B309" s="124" t="s">
        <v>618</v>
      </c>
      <c r="C309" s="103">
        <v>0</v>
      </c>
      <c r="D309" s="103">
        <v>0</v>
      </c>
      <c r="E309" s="119"/>
      <c r="F309" s="117" t="str">
        <f t="shared" si="9"/>
        <v/>
      </c>
      <c r="G309" s="117" t="str">
        <f t="shared" si="10"/>
        <v/>
      </c>
    </row>
    <row r="310" spans="1:7" x14ac:dyDescent="0.25">
      <c r="A310" s="103" t="s">
        <v>839</v>
      </c>
      <c r="B310" s="124" t="s">
        <v>618</v>
      </c>
      <c r="C310" s="103">
        <v>0</v>
      </c>
      <c r="D310" s="103">
        <v>0</v>
      </c>
      <c r="E310" s="119"/>
      <c r="F310" s="117" t="str">
        <f t="shared" si="9"/>
        <v/>
      </c>
      <c r="G310" s="117" t="str">
        <f t="shared" si="10"/>
        <v/>
      </c>
    </row>
    <row r="311" spans="1:7" x14ac:dyDescent="0.25">
      <c r="A311" s="103" t="s">
        <v>840</v>
      </c>
      <c r="B311" s="124" t="s">
        <v>618</v>
      </c>
      <c r="C311" s="103">
        <v>0</v>
      </c>
      <c r="D311" s="103">
        <v>0</v>
      </c>
      <c r="E311" s="119"/>
      <c r="F311" s="117" t="str">
        <f t="shared" si="9"/>
        <v/>
      </c>
      <c r="G311" s="117" t="str">
        <f t="shared" si="10"/>
        <v/>
      </c>
    </row>
    <row r="312" spans="1:7" x14ac:dyDescent="0.25">
      <c r="A312" s="103" t="s">
        <v>841</v>
      </c>
      <c r="B312" s="124" t="s">
        <v>618</v>
      </c>
      <c r="C312" s="103">
        <v>0</v>
      </c>
      <c r="D312" s="103">
        <v>0</v>
      </c>
      <c r="E312" s="119"/>
      <c r="F312" s="117" t="str">
        <f t="shared" si="9"/>
        <v/>
      </c>
      <c r="G312" s="117" t="str">
        <f t="shared" si="10"/>
        <v/>
      </c>
    </row>
    <row r="313" spans="1:7" x14ac:dyDescent="0.25">
      <c r="A313" s="103" t="s">
        <v>842</v>
      </c>
      <c r="B313" s="124" t="s">
        <v>618</v>
      </c>
      <c r="C313" s="103">
        <v>0</v>
      </c>
      <c r="D313" s="103">
        <v>0</v>
      </c>
      <c r="E313" s="119"/>
      <c r="F313" s="117" t="str">
        <f t="shared" si="9"/>
        <v/>
      </c>
      <c r="G313" s="117" t="str">
        <f t="shared" si="10"/>
        <v/>
      </c>
    </row>
    <row r="314" spans="1:7" x14ac:dyDescent="0.25">
      <c r="A314" s="103" t="s">
        <v>843</v>
      </c>
      <c r="B314" s="124" t="s">
        <v>618</v>
      </c>
      <c r="C314" s="103">
        <v>0</v>
      </c>
      <c r="D314" s="103">
        <v>0</v>
      </c>
      <c r="E314" s="119"/>
      <c r="F314" s="117" t="str">
        <f t="shared" si="9"/>
        <v/>
      </c>
      <c r="G314" s="117" t="str">
        <f t="shared" si="10"/>
        <v/>
      </c>
    </row>
    <row r="315" spans="1:7" x14ac:dyDescent="0.25">
      <c r="A315" s="103" t="s">
        <v>844</v>
      </c>
      <c r="B315" s="133" t="s">
        <v>96</v>
      </c>
      <c r="C315" s="124">
        <f>SUM(C291:C314)</f>
        <v>0</v>
      </c>
      <c r="D315" s="124">
        <f>SUM(D291:D314)</f>
        <v>0</v>
      </c>
      <c r="E315" s="119"/>
      <c r="F315" s="134">
        <f>SUM(F291:F314)</f>
        <v>0</v>
      </c>
      <c r="G315" s="134">
        <f>SUM(G291:G314)</f>
        <v>0</v>
      </c>
    </row>
    <row r="316" spans="1:7" ht="15" customHeight="1" x14ac:dyDescent="0.25">
      <c r="A316" s="114"/>
      <c r="B316" s="115" t="s">
        <v>845</v>
      </c>
      <c r="C316" s="114" t="s">
        <v>696</v>
      </c>
      <c r="D316" s="114" t="s">
        <v>697</v>
      </c>
      <c r="E316" s="114"/>
      <c r="F316" s="114" t="s">
        <v>524</v>
      </c>
      <c r="G316" s="114" t="s">
        <v>698</v>
      </c>
    </row>
    <row r="317" spans="1:7" x14ac:dyDescent="0.25">
      <c r="A317" s="103" t="s">
        <v>846</v>
      </c>
      <c r="B317" s="103" t="s">
        <v>729</v>
      </c>
      <c r="C317" s="138">
        <v>0</v>
      </c>
      <c r="G317" s="103"/>
    </row>
    <row r="318" spans="1:7" x14ac:dyDescent="0.25">
      <c r="G318" s="103"/>
    </row>
    <row r="319" spans="1:7" x14ac:dyDescent="0.25">
      <c r="B319" s="124" t="s">
        <v>730</v>
      </c>
      <c r="G319" s="103"/>
    </row>
    <row r="320" spans="1:7" x14ac:dyDescent="0.25">
      <c r="A320" s="103" t="s">
        <v>847</v>
      </c>
      <c r="B320" s="103" t="s">
        <v>732</v>
      </c>
      <c r="C320" s="103">
        <v>0</v>
      </c>
      <c r="D320" s="103">
        <v>0</v>
      </c>
      <c r="F320" s="117" t="str">
        <f>IF($C$328=0,"",IF(C320="[for completion]","",C320/$C$328))</f>
        <v/>
      </c>
      <c r="G320" s="117" t="str">
        <f>IF($D$328=0,"",IF(D320="[for completion]","",D320/$D$328))</f>
        <v/>
      </c>
    </row>
    <row r="321" spans="1:7" x14ac:dyDescent="0.25">
      <c r="A321" s="103" t="s">
        <v>848</v>
      </c>
      <c r="B321" s="103" t="s">
        <v>734</v>
      </c>
      <c r="C321" s="103">
        <v>0</v>
      </c>
      <c r="D321" s="103">
        <v>0</v>
      </c>
      <c r="F321" s="117" t="str">
        <f t="shared" ref="F321:F334" si="11">IF($C$328=0,"",IF(C321="[for completion]","",C321/$C$328))</f>
        <v/>
      </c>
      <c r="G321" s="117" t="str">
        <f t="shared" ref="G321:G334" si="12">IF($D$328=0,"",IF(D321="[for completion]","",D321/$D$328))</f>
        <v/>
      </c>
    </row>
    <row r="322" spans="1:7" x14ac:dyDescent="0.25">
      <c r="A322" s="103" t="s">
        <v>849</v>
      </c>
      <c r="B322" s="103" t="s">
        <v>736</v>
      </c>
      <c r="C322" s="103">
        <v>0</v>
      </c>
      <c r="D322" s="103">
        <v>0</v>
      </c>
      <c r="F322" s="117" t="str">
        <f t="shared" si="11"/>
        <v/>
      </c>
      <c r="G322" s="117" t="str">
        <f t="shared" si="12"/>
        <v/>
      </c>
    </row>
    <row r="323" spans="1:7" x14ac:dyDescent="0.25">
      <c r="A323" s="103" t="s">
        <v>850</v>
      </c>
      <c r="B323" s="103" t="s">
        <v>738</v>
      </c>
      <c r="C323" s="103">
        <v>0</v>
      </c>
      <c r="D323" s="103">
        <v>0</v>
      </c>
      <c r="F323" s="117" t="str">
        <f t="shared" si="11"/>
        <v/>
      </c>
      <c r="G323" s="117" t="str">
        <f t="shared" si="12"/>
        <v/>
      </c>
    </row>
    <row r="324" spans="1:7" x14ac:dyDescent="0.25">
      <c r="A324" s="103" t="s">
        <v>851</v>
      </c>
      <c r="B324" s="103" t="s">
        <v>740</v>
      </c>
      <c r="C324" s="103">
        <v>0</v>
      </c>
      <c r="D324" s="103">
        <v>0</v>
      </c>
      <c r="F324" s="117" t="str">
        <f t="shared" si="11"/>
        <v/>
      </c>
      <c r="G324" s="117" t="str">
        <f t="shared" si="12"/>
        <v/>
      </c>
    </row>
    <row r="325" spans="1:7" x14ac:dyDescent="0.25">
      <c r="A325" s="103" t="s">
        <v>852</v>
      </c>
      <c r="B325" s="103" t="s">
        <v>742</v>
      </c>
      <c r="C325" s="103">
        <v>0</v>
      </c>
      <c r="D325" s="103">
        <v>0</v>
      </c>
      <c r="F325" s="117" t="str">
        <f t="shared" si="11"/>
        <v/>
      </c>
      <c r="G325" s="117" t="str">
        <f t="shared" si="12"/>
        <v/>
      </c>
    </row>
    <row r="326" spans="1:7" x14ac:dyDescent="0.25">
      <c r="A326" s="103" t="s">
        <v>853</v>
      </c>
      <c r="B326" s="103" t="s">
        <v>744</v>
      </c>
      <c r="C326" s="103">
        <v>0</v>
      </c>
      <c r="D326" s="103">
        <v>0</v>
      </c>
      <c r="F326" s="117" t="str">
        <f t="shared" si="11"/>
        <v/>
      </c>
      <c r="G326" s="117" t="str">
        <f t="shared" si="12"/>
        <v/>
      </c>
    </row>
    <row r="327" spans="1:7" x14ac:dyDescent="0.25">
      <c r="A327" s="103" t="s">
        <v>854</v>
      </c>
      <c r="B327" s="103" t="s">
        <v>746</v>
      </c>
      <c r="C327" s="103">
        <v>0</v>
      </c>
      <c r="D327" s="103">
        <v>0</v>
      </c>
      <c r="F327" s="117" t="str">
        <f t="shared" si="11"/>
        <v/>
      </c>
      <c r="G327" s="117" t="str">
        <f t="shared" si="12"/>
        <v/>
      </c>
    </row>
    <row r="328" spans="1:7" x14ac:dyDescent="0.25">
      <c r="A328" s="103" t="s">
        <v>855</v>
      </c>
      <c r="B328" s="133" t="s">
        <v>96</v>
      </c>
      <c r="C328" s="103">
        <f>SUM(C320:C327)</f>
        <v>0</v>
      </c>
      <c r="D328" s="103">
        <f>SUM(D320:D327)</f>
        <v>0</v>
      </c>
      <c r="F328" s="119">
        <f>SUM(F320:F327)</f>
        <v>0</v>
      </c>
      <c r="G328" s="119">
        <f>SUM(G320:G327)</f>
        <v>0</v>
      </c>
    </row>
    <row r="329" spans="1:7" outlineLevel="1" x14ac:dyDescent="0.25">
      <c r="A329" s="103" t="s">
        <v>856</v>
      </c>
      <c r="B329" s="120" t="s">
        <v>749</v>
      </c>
      <c r="F329" s="117" t="str">
        <f t="shared" si="11"/>
        <v/>
      </c>
      <c r="G329" s="117" t="str">
        <f t="shared" si="12"/>
        <v/>
      </c>
    </row>
    <row r="330" spans="1:7" outlineLevel="1" x14ac:dyDescent="0.25">
      <c r="A330" s="103" t="s">
        <v>857</v>
      </c>
      <c r="B330" s="120" t="s">
        <v>751</v>
      </c>
      <c r="F330" s="117" t="str">
        <f t="shared" si="11"/>
        <v/>
      </c>
      <c r="G330" s="117" t="str">
        <f t="shared" si="12"/>
        <v/>
      </c>
    </row>
    <row r="331" spans="1:7" outlineLevel="1" x14ac:dyDescent="0.25">
      <c r="A331" s="103" t="s">
        <v>858</v>
      </c>
      <c r="B331" s="120" t="s">
        <v>753</v>
      </c>
      <c r="F331" s="117" t="str">
        <f t="shared" si="11"/>
        <v/>
      </c>
      <c r="G331" s="117" t="str">
        <f t="shared" si="12"/>
        <v/>
      </c>
    </row>
    <row r="332" spans="1:7" outlineLevel="1" x14ac:dyDescent="0.25">
      <c r="A332" s="103" t="s">
        <v>859</v>
      </c>
      <c r="B332" s="120" t="s">
        <v>755</v>
      </c>
      <c r="F332" s="117" t="str">
        <f t="shared" si="11"/>
        <v/>
      </c>
      <c r="G332" s="117" t="str">
        <f t="shared" si="12"/>
        <v/>
      </c>
    </row>
    <row r="333" spans="1:7" outlineLevel="1" x14ac:dyDescent="0.25">
      <c r="A333" s="103" t="s">
        <v>860</v>
      </c>
      <c r="B333" s="120" t="s">
        <v>757</v>
      </c>
      <c r="F333" s="117" t="str">
        <f t="shared" si="11"/>
        <v/>
      </c>
      <c r="G333" s="117" t="str">
        <f t="shared" si="12"/>
        <v/>
      </c>
    </row>
    <row r="334" spans="1:7" outlineLevel="1" x14ac:dyDescent="0.25">
      <c r="A334" s="103" t="s">
        <v>861</v>
      </c>
      <c r="B334" s="120" t="s">
        <v>759</v>
      </c>
      <c r="F334" s="117" t="str">
        <f t="shared" si="11"/>
        <v/>
      </c>
      <c r="G334" s="117" t="str">
        <f t="shared" si="12"/>
        <v/>
      </c>
    </row>
    <row r="335" spans="1:7" outlineLevel="1" x14ac:dyDescent="0.25">
      <c r="A335" s="103" t="s">
        <v>862</v>
      </c>
      <c r="B335" s="120"/>
      <c r="F335" s="117"/>
      <c r="G335" s="117"/>
    </row>
    <row r="336" spans="1:7" outlineLevel="1" x14ac:dyDescent="0.25">
      <c r="A336" s="103" t="s">
        <v>863</v>
      </c>
      <c r="B336" s="120"/>
      <c r="F336" s="117"/>
      <c r="G336" s="117"/>
    </row>
    <row r="337" spans="1:7" outlineLevel="1" x14ac:dyDescent="0.25">
      <c r="A337" s="103" t="s">
        <v>864</v>
      </c>
      <c r="B337" s="120"/>
      <c r="F337" s="119"/>
      <c r="G337" s="119"/>
    </row>
    <row r="338" spans="1:7" ht="15" customHeight="1" x14ac:dyDescent="0.25">
      <c r="A338" s="114"/>
      <c r="B338" s="115" t="s">
        <v>865</v>
      </c>
      <c r="C338" s="114" t="s">
        <v>696</v>
      </c>
      <c r="D338" s="114" t="s">
        <v>697</v>
      </c>
      <c r="E338" s="114"/>
      <c r="F338" s="114" t="s">
        <v>524</v>
      </c>
      <c r="G338" s="114" t="s">
        <v>698</v>
      </c>
    </row>
    <row r="339" spans="1:7" x14ac:dyDescent="0.25">
      <c r="A339" s="103" t="s">
        <v>866</v>
      </c>
      <c r="B339" s="103" t="s">
        <v>729</v>
      </c>
      <c r="C339" s="138">
        <v>0</v>
      </c>
      <c r="G339" s="103"/>
    </row>
    <row r="340" spans="1:7" x14ac:dyDescent="0.25">
      <c r="G340" s="103"/>
    </row>
    <row r="341" spans="1:7" x14ac:dyDescent="0.25">
      <c r="B341" s="124" t="s">
        <v>730</v>
      </c>
      <c r="G341" s="103"/>
    </row>
    <row r="342" spans="1:7" x14ac:dyDescent="0.25">
      <c r="A342" s="103" t="s">
        <v>867</v>
      </c>
      <c r="B342" s="103" t="s">
        <v>732</v>
      </c>
      <c r="C342" s="103">
        <v>0</v>
      </c>
      <c r="D342" s="103">
        <v>0</v>
      </c>
      <c r="F342" s="117" t="str">
        <f>IF($C$350=0,"",IF(C342="[Mark as ND1 if not relevant]","",C342/$C$350))</f>
        <v/>
      </c>
      <c r="G342" s="117" t="str">
        <f>IF($D$350=0,"",IF(D342="[Mark as ND1 if not relevant]","",D342/$D$350))</f>
        <v/>
      </c>
    </row>
    <row r="343" spans="1:7" x14ac:dyDescent="0.25">
      <c r="A343" s="103" t="s">
        <v>868</v>
      </c>
      <c r="B343" s="103" t="s">
        <v>734</v>
      </c>
      <c r="C343" s="103">
        <v>0</v>
      </c>
      <c r="D343" s="103">
        <v>0</v>
      </c>
      <c r="F343" s="117" t="str">
        <f t="shared" ref="F343:F349" si="13">IF($C$350=0,"",IF(C343="[Mark as ND1 if not relevant]","",C343/$C$350))</f>
        <v/>
      </c>
      <c r="G343" s="117" t="str">
        <f t="shared" ref="G343:G349" si="14">IF($D$350=0,"",IF(D343="[Mark as ND1 if not relevant]","",D343/$D$350))</f>
        <v/>
      </c>
    </row>
    <row r="344" spans="1:7" x14ac:dyDescent="0.25">
      <c r="A344" s="103" t="s">
        <v>869</v>
      </c>
      <c r="B344" s="103" t="s">
        <v>736</v>
      </c>
      <c r="C344" s="103">
        <v>0</v>
      </c>
      <c r="D344" s="103">
        <v>0</v>
      </c>
      <c r="F344" s="117" t="str">
        <f t="shared" si="13"/>
        <v/>
      </c>
      <c r="G344" s="117" t="str">
        <f t="shared" si="14"/>
        <v/>
      </c>
    </row>
    <row r="345" spans="1:7" x14ac:dyDescent="0.25">
      <c r="A345" s="103" t="s">
        <v>870</v>
      </c>
      <c r="B345" s="103" t="s">
        <v>738</v>
      </c>
      <c r="C345" s="103">
        <v>0</v>
      </c>
      <c r="D345" s="103">
        <v>0</v>
      </c>
      <c r="F345" s="117" t="str">
        <f t="shared" si="13"/>
        <v/>
      </c>
      <c r="G345" s="117" t="str">
        <f t="shared" si="14"/>
        <v/>
      </c>
    </row>
    <row r="346" spans="1:7" x14ac:dyDescent="0.25">
      <c r="A346" s="103" t="s">
        <v>871</v>
      </c>
      <c r="B346" s="103" t="s">
        <v>740</v>
      </c>
      <c r="C346" s="103">
        <v>0</v>
      </c>
      <c r="D346" s="103">
        <v>0</v>
      </c>
      <c r="F346" s="117" t="str">
        <f t="shared" si="13"/>
        <v/>
      </c>
      <c r="G346" s="117" t="str">
        <f t="shared" si="14"/>
        <v/>
      </c>
    </row>
    <row r="347" spans="1:7" x14ac:dyDescent="0.25">
      <c r="A347" s="103" t="s">
        <v>872</v>
      </c>
      <c r="B347" s="103" t="s">
        <v>742</v>
      </c>
      <c r="C347" s="103">
        <v>0</v>
      </c>
      <c r="D347" s="103">
        <v>0</v>
      </c>
      <c r="F347" s="117" t="str">
        <f t="shared" si="13"/>
        <v/>
      </c>
      <c r="G347" s="117" t="str">
        <f t="shared" si="14"/>
        <v/>
      </c>
    </row>
    <row r="348" spans="1:7" x14ac:dyDescent="0.25">
      <c r="A348" s="103" t="s">
        <v>873</v>
      </c>
      <c r="B348" s="103" t="s">
        <v>744</v>
      </c>
      <c r="C348" s="103">
        <v>0</v>
      </c>
      <c r="D348" s="103">
        <v>0</v>
      </c>
      <c r="F348" s="117" t="str">
        <f t="shared" si="13"/>
        <v/>
      </c>
      <c r="G348" s="117" t="str">
        <f t="shared" si="14"/>
        <v/>
      </c>
    </row>
    <row r="349" spans="1:7" x14ac:dyDescent="0.25">
      <c r="A349" s="103" t="s">
        <v>874</v>
      </c>
      <c r="B349" s="103" t="s">
        <v>746</v>
      </c>
      <c r="C349" s="103">
        <v>0</v>
      </c>
      <c r="D349" s="103">
        <v>0</v>
      </c>
      <c r="F349" s="117" t="str">
        <f t="shared" si="13"/>
        <v/>
      </c>
      <c r="G349" s="117" t="str">
        <f t="shared" si="14"/>
        <v/>
      </c>
    </row>
    <row r="350" spans="1:7" x14ac:dyDescent="0.25">
      <c r="A350" s="103" t="s">
        <v>875</v>
      </c>
      <c r="B350" s="133" t="s">
        <v>96</v>
      </c>
      <c r="C350" s="103">
        <f>SUM(C342:C349)</f>
        <v>0</v>
      </c>
      <c r="D350" s="103">
        <f>SUM(D342:D349)</f>
        <v>0</v>
      </c>
      <c r="F350" s="119">
        <f>SUM(F342:F349)</f>
        <v>0</v>
      </c>
      <c r="G350" s="119">
        <f>SUM(G342:G349)</f>
        <v>0</v>
      </c>
    </row>
    <row r="351" spans="1:7" outlineLevel="1" x14ac:dyDescent="0.25">
      <c r="A351" s="103" t="s">
        <v>876</v>
      </c>
      <c r="B351" s="120" t="s">
        <v>749</v>
      </c>
      <c r="F351" s="117" t="str">
        <f t="shared" ref="F351:F356" si="15">IF($C$350=0,"",IF(C351="[for completion]","",C351/$C$350))</f>
        <v/>
      </c>
      <c r="G351" s="117" t="str">
        <f t="shared" ref="G351:G356" si="16">IF($D$350=0,"",IF(D351="[for completion]","",D351/$D$350))</f>
        <v/>
      </c>
    </row>
    <row r="352" spans="1:7" outlineLevel="1" x14ac:dyDescent="0.25">
      <c r="A352" s="103" t="s">
        <v>877</v>
      </c>
      <c r="B352" s="120" t="s">
        <v>751</v>
      </c>
      <c r="F352" s="117" t="str">
        <f t="shared" si="15"/>
        <v/>
      </c>
      <c r="G352" s="117" t="str">
        <f t="shared" si="16"/>
        <v/>
      </c>
    </row>
    <row r="353" spans="1:7" outlineLevel="1" x14ac:dyDescent="0.25">
      <c r="A353" s="103" t="s">
        <v>878</v>
      </c>
      <c r="B353" s="120" t="s">
        <v>753</v>
      </c>
      <c r="F353" s="117" t="str">
        <f t="shared" si="15"/>
        <v/>
      </c>
      <c r="G353" s="117" t="str">
        <f t="shared" si="16"/>
        <v/>
      </c>
    </row>
    <row r="354" spans="1:7" outlineLevel="1" x14ac:dyDescent="0.25">
      <c r="A354" s="103" t="s">
        <v>879</v>
      </c>
      <c r="B354" s="120" t="s">
        <v>755</v>
      </c>
      <c r="F354" s="117" t="str">
        <f t="shared" si="15"/>
        <v/>
      </c>
      <c r="G354" s="117" t="str">
        <f t="shared" si="16"/>
        <v/>
      </c>
    </row>
    <row r="355" spans="1:7" outlineLevel="1" x14ac:dyDescent="0.25">
      <c r="A355" s="103" t="s">
        <v>880</v>
      </c>
      <c r="B355" s="120" t="s">
        <v>757</v>
      </c>
      <c r="F355" s="117" t="str">
        <f t="shared" si="15"/>
        <v/>
      </c>
      <c r="G355" s="117" t="str">
        <f t="shared" si="16"/>
        <v/>
      </c>
    </row>
    <row r="356" spans="1:7" outlineLevel="1" x14ac:dyDescent="0.25">
      <c r="A356" s="103" t="s">
        <v>881</v>
      </c>
      <c r="B356" s="120" t="s">
        <v>759</v>
      </c>
      <c r="F356" s="117" t="str">
        <f t="shared" si="15"/>
        <v/>
      </c>
      <c r="G356" s="117" t="str">
        <f t="shared" si="16"/>
        <v/>
      </c>
    </row>
    <row r="357" spans="1:7" outlineLevel="1" x14ac:dyDescent="0.25">
      <c r="A357" s="103" t="s">
        <v>882</v>
      </c>
      <c r="B357" s="120"/>
      <c r="F357" s="117"/>
      <c r="G357" s="117"/>
    </row>
    <row r="358" spans="1:7" outlineLevel="1" x14ac:dyDescent="0.25">
      <c r="A358" s="103" t="s">
        <v>883</v>
      </c>
      <c r="B358" s="120"/>
      <c r="F358" s="117"/>
      <c r="G358" s="117"/>
    </row>
    <row r="359" spans="1:7" outlineLevel="1" x14ac:dyDescent="0.25">
      <c r="A359" s="103" t="s">
        <v>884</v>
      </c>
      <c r="B359" s="120"/>
      <c r="F359" s="117"/>
      <c r="G359" s="119"/>
    </row>
    <row r="360" spans="1:7" ht="15" customHeight="1" x14ac:dyDescent="0.25">
      <c r="A360" s="114"/>
      <c r="B360" s="115" t="s">
        <v>885</v>
      </c>
      <c r="C360" s="114" t="s">
        <v>886</v>
      </c>
      <c r="D360" s="114"/>
      <c r="E360" s="114"/>
      <c r="F360" s="114"/>
      <c r="G360" s="116"/>
    </row>
    <row r="361" spans="1:7" x14ac:dyDescent="0.25">
      <c r="A361" s="103" t="s">
        <v>887</v>
      </c>
      <c r="B361" s="124" t="s">
        <v>888</v>
      </c>
      <c r="C361" s="138">
        <v>0</v>
      </c>
      <c r="G361" s="103"/>
    </row>
    <row r="362" spans="1:7" x14ac:dyDescent="0.25">
      <c r="A362" s="103" t="s">
        <v>889</v>
      </c>
      <c r="B362" s="124" t="s">
        <v>890</v>
      </c>
      <c r="C362" s="138">
        <v>0</v>
      </c>
      <c r="G362" s="103"/>
    </row>
    <row r="363" spans="1:7" x14ac:dyDescent="0.25">
      <c r="A363" s="103" t="s">
        <v>891</v>
      </c>
      <c r="B363" s="124" t="s">
        <v>892</v>
      </c>
      <c r="C363" s="138">
        <v>0</v>
      </c>
      <c r="G363" s="103"/>
    </row>
    <row r="364" spans="1:7" x14ac:dyDescent="0.25">
      <c r="A364" s="103" t="s">
        <v>893</v>
      </c>
      <c r="B364" s="124" t="s">
        <v>894</v>
      </c>
      <c r="C364" s="138">
        <v>0</v>
      </c>
      <c r="G364" s="103"/>
    </row>
    <row r="365" spans="1:7" x14ac:dyDescent="0.25">
      <c r="A365" s="103" t="s">
        <v>895</v>
      </c>
      <c r="B365" s="124" t="s">
        <v>896</v>
      </c>
      <c r="C365" s="138">
        <v>0</v>
      </c>
      <c r="G365" s="103"/>
    </row>
    <row r="366" spans="1:7" x14ac:dyDescent="0.25">
      <c r="A366" s="103" t="s">
        <v>897</v>
      </c>
      <c r="B366" s="124" t="s">
        <v>898</v>
      </c>
      <c r="C366" s="138">
        <v>0</v>
      </c>
      <c r="G366" s="103"/>
    </row>
    <row r="367" spans="1:7" x14ac:dyDescent="0.25">
      <c r="A367" s="103" t="s">
        <v>899</v>
      </c>
      <c r="B367" s="124" t="s">
        <v>900</v>
      </c>
      <c r="C367" s="138">
        <v>0</v>
      </c>
      <c r="G367" s="103"/>
    </row>
    <row r="368" spans="1:7" x14ac:dyDescent="0.25">
      <c r="A368" s="103" t="s">
        <v>901</v>
      </c>
      <c r="B368" s="124" t="s">
        <v>902</v>
      </c>
      <c r="C368" s="138">
        <v>0</v>
      </c>
      <c r="G368" s="103"/>
    </row>
    <row r="369" spans="1:7" x14ac:dyDescent="0.25">
      <c r="A369" s="103" t="s">
        <v>903</v>
      </c>
      <c r="B369" s="124" t="s">
        <v>904</v>
      </c>
      <c r="C369" s="138">
        <v>0</v>
      </c>
      <c r="G369" s="103"/>
    </row>
    <row r="370" spans="1:7" x14ac:dyDescent="0.25">
      <c r="A370" s="103" t="s">
        <v>905</v>
      </c>
      <c r="B370" s="124" t="s">
        <v>94</v>
      </c>
      <c r="C370" s="138">
        <v>0</v>
      </c>
      <c r="G370" s="103"/>
    </row>
    <row r="371" spans="1:7" outlineLevel="1" x14ac:dyDescent="0.25">
      <c r="A371" s="103" t="s">
        <v>906</v>
      </c>
      <c r="B371" s="120" t="s">
        <v>907</v>
      </c>
      <c r="C371" s="138"/>
      <c r="G371" s="103"/>
    </row>
    <row r="372" spans="1:7" outlineLevel="1" x14ac:dyDescent="0.25">
      <c r="A372" s="103" t="s">
        <v>908</v>
      </c>
      <c r="B372" s="120" t="s">
        <v>98</v>
      </c>
      <c r="C372" s="138"/>
      <c r="G372" s="103"/>
    </row>
    <row r="373" spans="1:7" outlineLevel="1" x14ac:dyDescent="0.25">
      <c r="A373" s="103" t="s">
        <v>909</v>
      </c>
      <c r="B373" s="120" t="s">
        <v>98</v>
      </c>
      <c r="C373" s="138"/>
      <c r="G373" s="103"/>
    </row>
    <row r="374" spans="1:7" outlineLevel="1" x14ac:dyDescent="0.25">
      <c r="A374" s="103" t="s">
        <v>910</v>
      </c>
      <c r="B374" s="120" t="s">
        <v>98</v>
      </c>
      <c r="C374" s="138"/>
      <c r="G374" s="103"/>
    </row>
    <row r="375" spans="1:7" outlineLevel="1" x14ac:dyDescent="0.25">
      <c r="A375" s="103" t="s">
        <v>911</v>
      </c>
      <c r="B375" s="120" t="s">
        <v>98</v>
      </c>
      <c r="C375" s="138"/>
      <c r="G375" s="103"/>
    </row>
    <row r="376" spans="1:7" outlineLevel="1" x14ac:dyDescent="0.25">
      <c r="A376" s="103" t="s">
        <v>912</v>
      </c>
      <c r="B376" s="120" t="s">
        <v>98</v>
      </c>
      <c r="C376" s="138"/>
      <c r="G376" s="103"/>
    </row>
    <row r="377" spans="1:7" outlineLevel="1" x14ac:dyDescent="0.25">
      <c r="A377" s="103" t="s">
        <v>913</v>
      </c>
      <c r="B377" s="120" t="s">
        <v>98</v>
      </c>
      <c r="C377" s="138"/>
      <c r="G377" s="103"/>
    </row>
    <row r="378" spans="1:7" outlineLevel="1" x14ac:dyDescent="0.25">
      <c r="A378" s="103" t="s">
        <v>914</v>
      </c>
      <c r="B378" s="120" t="s">
        <v>98</v>
      </c>
      <c r="C378" s="138"/>
      <c r="G378" s="103"/>
    </row>
    <row r="379" spans="1:7" outlineLevel="1" x14ac:dyDescent="0.25">
      <c r="A379" s="103" t="s">
        <v>915</v>
      </c>
      <c r="B379" s="120" t="s">
        <v>98</v>
      </c>
      <c r="C379" s="138"/>
      <c r="G379" s="103"/>
    </row>
    <row r="380" spans="1:7" outlineLevel="1" x14ac:dyDescent="0.25">
      <c r="A380" s="103" t="s">
        <v>916</v>
      </c>
      <c r="B380" s="120" t="s">
        <v>98</v>
      </c>
      <c r="C380" s="138"/>
      <c r="G380" s="103"/>
    </row>
    <row r="381" spans="1:7" outlineLevel="1" x14ac:dyDescent="0.25">
      <c r="A381" s="103" t="s">
        <v>917</v>
      </c>
      <c r="B381" s="120" t="s">
        <v>98</v>
      </c>
      <c r="C381" s="138"/>
      <c r="G381" s="103"/>
    </row>
    <row r="382" spans="1:7" outlineLevel="1" x14ac:dyDescent="0.25">
      <c r="A382" s="103" t="s">
        <v>918</v>
      </c>
      <c r="B382" s="120" t="s">
        <v>98</v>
      </c>
      <c r="C382" s="138"/>
    </row>
    <row r="383" spans="1:7" outlineLevel="1" x14ac:dyDescent="0.25">
      <c r="A383" s="103" t="s">
        <v>919</v>
      </c>
      <c r="B383" s="120" t="s">
        <v>98</v>
      </c>
      <c r="C383" s="138"/>
    </row>
    <row r="384" spans="1:7" outlineLevel="1" x14ac:dyDescent="0.25">
      <c r="A384" s="103" t="s">
        <v>920</v>
      </c>
      <c r="B384" s="120" t="s">
        <v>98</v>
      </c>
      <c r="C384" s="138"/>
    </row>
    <row r="385" spans="1:3" outlineLevel="1" x14ac:dyDescent="0.25">
      <c r="A385" s="103" t="s">
        <v>921</v>
      </c>
      <c r="B385" s="120" t="s">
        <v>98</v>
      </c>
      <c r="C385" s="138"/>
    </row>
    <row r="386" spans="1:3" outlineLevel="1" x14ac:dyDescent="0.25">
      <c r="A386" s="103" t="s">
        <v>922</v>
      </c>
      <c r="B386" s="120" t="s">
        <v>98</v>
      </c>
      <c r="C386" s="138"/>
    </row>
    <row r="387" spans="1:3" outlineLevel="1" x14ac:dyDescent="0.25">
      <c r="A387" s="103" t="s">
        <v>923</v>
      </c>
      <c r="B387" s="120" t="s">
        <v>98</v>
      </c>
      <c r="C387" s="138"/>
    </row>
    <row r="388" spans="1:3" x14ac:dyDescent="0.25">
      <c r="C388" s="138"/>
    </row>
    <row r="389" spans="1:3" x14ac:dyDescent="0.25">
      <c r="C389" s="138"/>
    </row>
    <row r="390" spans="1:3" x14ac:dyDescent="0.25">
      <c r="C390" s="138"/>
    </row>
    <row r="391" spans="1:3" x14ac:dyDescent="0.25">
      <c r="C391" s="138"/>
    </row>
    <row r="392" spans="1:3" x14ac:dyDescent="0.25">
      <c r="C392" s="138"/>
    </row>
    <row r="393" spans="1:3" x14ac:dyDescent="0.25">
      <c r="C393" s="138"/>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zoomScale="60" zoomScaleNormal="60" workbookViewId="0">
      <selection activeCell="F18" sqref="F18"/>
    </sheetView>
  </sheetViews>
  <sheetFormatPr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6" customFormat="1" ht="31.5" x14ac:dyDescent="0.25">
      <c r="A1" s="143" t="s">
        <v>927</v>
      </c>
      <c r="B1" s="143"/>
      <c r="C1" s="142" t="s">
        <v>1315</v>
      </c>
      <c r="D1" s="20"/>
      <c r="E1" s="20"/>
      <c r="F1" s="20"/>
      <c r="G1" s="20"/>
      <c r="H1" s="20"/>
      <c r="I1" s="20"/>
      <c r="J1" s="20"/>
      <c r="K1" s="20"/>
      <c r="L1" s="20"/>
      <c r="M1" s="20"/>
    </row>
    <row r="2" spans="1:13" x14ac:dyDescent="0.25">
      <c r="B2" s="24"/>
      <c r="C2" s="24"/>
    </row>
    <row r="3" spans="1:13" x14ac:dyDescent="0.25">
      <c r="A3" s="75" t="s">
        <v>928</v>
      </c>
      <c r="B3" s="76"/>
      <c r="C3" s="24"/>
    </row>
    <row r="4" spans="1:13" x14ac:dyDescent="0.25">
      <c r="C4" s="24"/>
    </row>
    <row r="5" spans="1:13" ht="37.5" x14ac:dyDescent="0.25">
      <c r="A5" s="37" t="s">
        <v>29</v>
      </c>
      <c r="B5" s="37" t="s">
        <v>929</v>
      </c>
      <c r="C5" s="77" t="s">
        <v>930</v>
      </c>
    </row>
    <row r="6" spans="1:13" x14ac:dyDescent="0.25">
      <c r="A6" s="1" t="s">
        <v>931</v>
      </c>
      <c r="B6" s="40" t="s">
        <v>932</v>
      </c>
      <c r="C6" s="103" t="s">
        <v>1339</v>
      </c>
    </row>
    <row r="7" spans="1:13" x14ac:dyDescent="0.25">
      <c r="A7" s="1" t="s">
        <v>933</v>
      </c>
      <c r="B7" s="40" t="s">
        <v>934</v>
      </c>
      <c r="C7" s="103" t="s">
        <v>966</v>
      </c>
    </row>
    <row r="8" spans="1:13" x14ac:dyDescent="0.25">
      <c r="A8" s="1" t="s">
        <v>935</v>
      </c>
      <c r="B8" s="40" t="s">
        <v>936</v>
      </c>
      <c r="C8" s="156">
        <v>7.5300000000000006E-2</v>
      </c>
    </row>
    <row r="9" spans="1:13" x14ac:dyDescent="0.25">
      <c r="A9" s="1" t="s">
        <v>937</v>
      </c>
      <c r="B9" s="40" t="s">
        <v>938</v>
      </c>
      <c r="C9" s="103" t="s">
        <v>1340</v>
      </c>
    </row>
    <row r="10" spans="1:13" ht="44.25" customHeight="1" x14ac:dyDescent="0.25">
      <c r="A10" s="1" t="s">
        <v>939</v>
      </c>
      <c r="B10" s="40" t="s">
        <v>1158</v>
      </c>
      <c r="C10" s="103" t="s">
        <v>1341</v>
      </c>
    </row>
    <row r="11" spans="1:13" ht="54.75" customHeight="1" x14ac:dyDescent="0.25">
      <c r="A11" s="1" t="s">
        <v>940</v>
      </c>
      <c r="B11" s="40" t="s">
        <v>941</v>
      </c>
      <c r="C11" s="103" t="s">
        <v>1342</v>
      </c>
    </row>
    <row r="12" spans="1:13" ht="30" x14ac:dyDescent="0.25">
      <c r="A12" s="1" t="s">
        <v>942</v>
      </c>
      <c r="B12" s="40" t="s">
        <v>943</v>
      </c>
      <c r="C12" s="103" t="s">
        <v>1343</v>
      </c>
    </row>
    <row r="13" spans="1:13" x14ac:dyDescent="0.25">
      <c r="A13" s="1" t="s">
        <v>944</v>
      </c>
      <c r="B13" s="40" t="s">
        <v>945</v>
      </c>
      <c r="C13" s="103" t="s">
        <v>1344</v>
      </c>
    </row>
    <row r="14" spans="1:13" ht="30" x14ac:dyDescent="0.25">
      <c r="A14" s="1" t="s">
        <v>946</v>
      </c>
      <c r="B14" s="40" t="s">
        <v>947</v>
      </c>
      <c r="C14" s="103" t="s">
        <v>1345</v>
      </c>
    </row>
    <row r="15" spans="1:13" x14ac:dyDescent="0.25">
      <c r="A15" s="1" t="s">
        <v>948</v>
      </c>
      <c r="B15" s="40" t="s">
        <v>949</v>
      </c>
      <c r="C15" s="103" t="s">
        <v>1346</v>
      </c>
    </row>
    <row r="16" spans="1:13" ht="45" x14ac:dyDescent="0.25">
      <c r="A16" s="1" t="s">
        <v>950</v>
      </c>
      <c r="B16" s="44" t="s">
        <v>951</v>
      </c>
      <c r="C16" s="103" t="s">
        <v>1347</v>
      </c>
    </row>
    <row r="17" spans="1:3" ht="30" customHeight="1" x14ac:dyDescent="0.25">
      <c r="A17" s="1" t="s">
        <v>952</v>
      </c>
      <c r="B17" s="44" t="s">
        <v>953</v>
      </c>
      <c r="C17" s="103" t="s">
        <v>1348</v>
      </c>
    </row>
    <row r="18" spans="1:3" ht="60" x14ac:dyDescent="0.25">
      <c r="A18" s="1" t="s">
        <v>954</v>
      </c>
      <c r="B18" s="44" t="s">
        <v>955</v>
      </c>
      <c r="C18" s="103" t="s">
        <v>1349</v>
      </c>
    </row>
    <row r="19" spans="1:3" outlineLevel="1" x14ac:dyDescent="0.25">
      <c r="A19" s="1" t="s">
        <v>956</v>
      </c>
      <c r="B19" s="41" t="s">
        <v>957</v>
      </c>
      <c r="C19" s="26"/>
    </row>
    <row r="20" spans="1:3" outlineLevel="1" x14ac:dyDescent="0.25">
      <c r="A20" s="1" t="s">
        <v>958</v>
      </c>
      <c r="B20" s="74"/>
      <c r="C20" s="26"/>
    </row>
    <row r="21" spans="1:3" outlineLevel="1" x14ac:dyDescent="0.25">
      <c r="A21" s="1" t="s">
        <v>959</v>
      </c>
      <c r="B21" s="74"/>
      <c r="C21" s="26"/>
    </row>
    <row r="22" spans="1:3" outlineLevel="1" x14ac:dyDescent="0.25">
      <c r="A22" s="1" t="s">
        <v>960</v>
      </c>
      <c r="B22" s="74"/>
      <c r="C22" s="26"/>
    </row>
    <row r="23" spans="1:3" outlineLevel="1" x14ac:dyDescent="0.25">
      <c r="A23" s="1" t="s">
        <v>961</v>
      </c>
      <c r="B23" s="74"/>
      <c r="C23" s="26"/>
    </row>
    <row r="24" spans="1:3" ht="18.75" x14ac:dyDescent="0.25">
      <c r="A24" s="37"/>
      <c r="B24" s="37" t="s">
        <v>962</v>
      </c>
      <c r="C24" s="77" t="s">
        <v>963</v>
      </c>
    </row>
    <row r="25" spans="1:3" x14ac:dyDescent="0.25">
      <c r="A25" s="1" t="s">
        <v>964</v>
      </c>
      <c r="B25" s="44" t="s">
        <v>965</v>
      </c>
      <c r="C25" s="26" t="s">
        <v>966</v>
      </c>
    </row>
    <row r="26" spans="1:3" x14ac:dyDescent="0.25">
      <c r="A26" s="1" t="s">
        <v>967</v>
      </c>
      <c r="B26" s="44" t="s">
        <v>968</v>
      </c>
      <c r="C26" s="26" t="s">
        <v>969</v>
      </c>
    </row>
    <row r="27" spans="1:3" x14ac:dyDescent="0.25">
      <c r="A27" s="1" t="s">
        <v>970</v>
      </c>
      <c r="B27" s="44" t="s">
        <v>971</v>
      </c>
      <c r="C27" s="26" t="s">
        <v>972</v>
      </c>
    </row>
    <row r="28" spans="1:3" outlineLevel="1" x14ac:dyDescent="0.25">
      <c r="A28" s="1" t="s">
        <v>973</v>
      </c>
      <c r="B28" s="43"/>
      <c r="C28" s="26"/>
    </row>
    <row r="29" spans="1:3" outlineLevel="1" x14ac:dyDescent="0.25">
      <c r="A29" s="1" t="s">
        <v>974</v>
      </c>
      <c r="B29" s="43"/>
      <c r="C29" s="26"/>
    </row>
    <row r="30" spans="1:3" outlineLevel="1" x14ac:dyDescent="0.25">
      <c r="A30" s="1" t="s">
        <v>1324</v>
      </c>
      <c r="B30" s="44"/>
      <c r="C30" s="26"/>
    </row>
    <row r="31" spans="1:3" ht="18.75" x14ac:dyDescent="0.25">
      <c r="A31" s="37"/>
      <c r="B31" s="37" t="s">
        <v>975</v>
      </c>
      <c r="C31" s="77" t="s">
        <v>930</v>
      </c>
    </row>
    <row r="32" spans="1:3" x14ac:dyDescent="0.25">
      <c r="A32" s="1" t="s">
        <v>976</v>
      </c>
      <c r="B32" s="40" t="s">
        <v>977</v>
      </c>
      <c r="C32" s="26" t="s">
        <v>31</v>
      </c>
    </row>
    <row r="33" spans="1:2" x14ac:dyDescent="0.25">
      <c r="A33" s="1" t="s">
        <v>978</v>
      </c>
      <c r="B33" s="43"/>
    </row>
    <row r="34" spans="1:2" x14ac:dyDescent="0.25">
      <c r="A34" s="1" t="s">
        <v>979</v>
      </c>
      <c r="B34" s="43"/>
    </row>
    <row r="35" spans="1:2" x14ac:dyDescent="0.25">
      <c r="A35" s="1" t="s">
        <v>980</v>
      </c>
      <c r="B35" s="43"/>
    </row>
    <row r="36" spans="1:2" x14ac:dyDescent="0.25">
      <c r="A36" s="1" t="s">
        <v>981</v>
      </c>
      <c r="B36" s="43"/>
    </row>
    <row r="37" spans="1:2" x14ac:dyDescent="0.25">
      <c r="A37" s="1" t="s">
        <v>982</v>
      </c>
      <c r="B37" s="43"/>
    </row>
    <row r="38" spans="1:2" x14ac:dyDescent="0.25">
      <c r="B38" s="43"/>
    </row>
    <row r="39" spans="1:2" x14ac:dyDescent="0.25">
      <c r="B39" s="43"/>
    </row>
    <row r="40" spans="1:2" x14ac:dyDescent="0.25">
      <c r="B40" s="43"/>
    </row>
    <row r="41" spans="1:2" x14ac:dyDescent="0.25">
      <c r="B41" s="43"/>
    </row>
    <row r="42" spans="1:2" x14ac:dyDescent="0.25">
      <c r="B42" s="43"/>
    </row>
    <row r="43" spans="1:2" x14ac:dyDescent="0.25">
      <c r="B43" s="43"/>
    </row>
    <row r="44" spans="1:2" x14ac:dyDescent="0.25">
      <c r="B44" s="43"/>
    </row>
    <row r="45" spans="1:2" x14ac:dyDescent="0.25">
      <c r="B45" s="43"/>
    </row>
    <row r="46" spans="1:2" x14ac:dyDescent="0.25">
      <c r="B46" s="43"/>
    </row>
    <row r="47" spans="1:2" x14ac:dyDescent="0.25">
      <c r="B47" s="43"/>
    </row>
    <row r="48" spans="1:2" x14ac:dyDescent="0.25">
      <c r="B48" s="43"/>
    </row>
    <row r="49" spans="2:2" x14ac:dyDescent="0.25">
      <c r="B49" s="43"/>
    </row>
    <row r="50" spans="2:2" x14ac:dyDescent="0.25">
      <c r="B50" s="43"/>
    </row>
    <row r="51" spans="2:2" x14ac:dyDescent="0.25">
      <c r="B51" s="43"/>
    </row>
    <row r="52" spans="2:2" x14ac:dyDescent="0.25">
      <c r="B52" s="43"/>
    </row>
    <row r="53" spans="2:2" x14ac:dyDescent="0.25">
      <c r="B53" s="43"/>
    </row>
    <row r="54" spans="2:2" x14ac:dyDescent="0.25">
      <c r="B54" s="43"/>
    </row>
    <row r="55" spans="2:2" x14ac:dyDescent="0.25">
      <c r="B55" s="43"/>
    </row>
    <row r="56" spans="2:2" x14ac:dyDescent="0.25">
      <c r="B56" s="43"/>
    </row>
    <row r="57" spans="2:2" x14ac:dyDescent="0.25">
      <c r="B57" s="43"/>
    </row>
    <row r="58" spans="2:2" x14ac:dyDescent="0.25">
      <c r="B58" s="43"/>
    </row>
    <row r="59" spans="2:2" x14ac:dyDescent="0.25">
      <c r="B59" s="43"/>
    </row>
    <row r="60" spans="2:2" x14ac:dyDescent="0.25">
      <c r="B60" s="43"/>
    </row>
    <row r="61" spans="2:2" x14ac:dyDescent="0.25">
      <c r="B61" s="43"/>
    </row>
    <row r="62" spans="2:2" x14ac:dyDescent="0.25">
      <c r="B62" s="43"/>
    </row>
    <row r="63" spans="2:2" x14ac:dyDescent="0.25">
      <c r="B63" s="43"/>
    </row>
    <row r="64" spans="2:2"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24"/>
    </row>
    <row r="84" spans="2:2" x14ac:dyDescent="0.25">
      <c r="B84" s="24"/>
    </row>
    <row r="85" spans="2:2" x14ac:dyDescent="0.25">
      <c r="B85" s="24"/>
    </row>
    <row r="86" spans="2:2" x14ac:dyDescent="0.25">
      <c r="B86" s="24"/>
    </row>
    <row r="87" spans="2:2" x14ac:dyDescent="0.25">
      <c r="B87" s="24"/>
    </row>
    <row r="88" spans="2:2" x14ac:dyDescent="0.25">
      <c r="B88" s="24"/>
    </row>
    <row r="89" spans="2:2" x14ac:dyDescent="0.25">
      <c r="B89" s="24"/>
    </row>
    <row r="90" spans="2:2" x14ac:dyDescent="0.25">
      <c r="B90" s="24"/>
    </row>
    <row r="91" spans="2:2" x14ac:dyDescent="0.25">
      <c r="B91" s="24"/>
    </row>
    <row r="92" spans="2:2" x14ac:dyDescent="0.25">
      <c r="B92" s="24"/>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22"/>
    </row>
    <row r="102" spans="2:2" x14ac:dyDescent="0.25">
      <c r="B102" s="43"/>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20" spans="2:2" x14ac:dyDescent="0.25">
      <c r="B120" s="43"/>
    </row>
    <row r="121" spans="2:2" x14ac:dyDescent="0.25">
      <c r="B121" s="43"/>
    </row>
    <row r="122" spans="2:2" x14ac:dyDescent="0.25">
      <c r="B122" s="43"/>
    </row>
    <row r="127" spans="2:2" x14ac:dyDescent="0.25">
      <c r="B127" s="32"/>
    </row>
    <row r="128" spans="2:2" x14ac:dyDescent="0.25">
      <c r="B128" s="78"/>
    </row>
    <row r="134" spans="2:2" x14ac:dyDescent="0.25">
      <c r="B134" s="44"/>
    </row>
    <row r="135" spans="2:2" x14ac:dyDescent="0.25">
      <c r="B135" s="43"/>
    </row>
    <row r="137" spans="2:2" x14ac:dyDescent="0.25">
      <c r="B137" s="43"/>
    </row>
    <row r="138" spans="2:2" x14ac:dyDescent="0.25">
      <c r="B138" s="43"/>
    </row>
    <row r="139" spans="2:2" x14ac:dyDescent="0.25">
      <c r="B139" s="43"/>
    </row>
    <row r="140" spans="2:2" x14ac:dyDescent="0.25">
      <c r="B140" s="43"/>
    </row>
    <row r="141" spans="2:2" x14ac:dyDescent="0.25">
      <c r="B141" s="43"/>
    </row>
    <row r="142" spans="2:2" x14ac:dyDescent="0.25">
      <c r="B142" s="43"/>
    </row>
    <row r="143" spans="2:2" x14ac:dyDescent="0.25">
      <c r="B143" s="43"/>
    </row>
    <row r="144" spans="2:2" x14ac:dyDescent="0.25">
      <c r="B144" s="43"/>
    </row>
    <row r="145" spans="2:2" x14ac:dyDescent="0.25">
      <c r="B145" s="43"/>
    </row>
    <row r="146" spans="2:2" x14ac:dyDescent="0.25">
      <c r="B146" s="43"/>
    </row>
    <row r="147" spans="2:2" x14ac:dyDescent="0.25">
      <c r="B147" s="43"/>
    </row>
    <row r="148" spans="2:2" x14ac:dyDescent="0.25">
      <c r="B148" s="43"/>
    </row>
    <row r="245" spans="2:2" x14ac:dyDescent="0.25">
      <c r="B245" s="40"/>
    </row>
    <row r="246" spans="2:2" x14ac:dyDescent="0.25">
      <c r="B246" s="43"/>
    </row>
    <row r="247" spans="2:2" x14ac:dyDescent="0.25">
      <c r="B247" s="43"/>
    </row>
    <row r="250" spans="2:2" x14ac:dyDescent="0.25">
      <c r="B250" s="43"/>
    </row>
    <row r="266" spans="2:2" x14ac:dyDescent="0.25">
      <c r="B266" s="40"/>
    </row>
    <row r="296" spans="2:2" x14ac:dyDescent="0.25">
      <c r="B296" s="32"/>
    </row>
    <row r="297" spans="2:2" x14ac:dyDescent="0.25">
      <c r="B297" s="43"/>
    </row>
    <row r="299" spans="2:2" x14ac:dyDescent="0.25">
      <c r="B299" s="43"/>
    </row>
    <row r="300" spans="2:2" x14ac:dyDescent="0.25">
      <c r="B300" s="43"/>
    </row>
    <row r="301" spans="2:2" x14ac:dyDescent="0.25">
      <c r="B301" s="43"/>
    </row>
    <row r="302" spans="2:2" x14ac:dyDescent="0.25">
      <c r="B302" s="43"/>
    </row>
    <row r="303" spans="2:2" x14ac:dyDescent="0.25">
      <c r="B303" s="43"/>
    </row>
    <row r="304" spans="2:2" x14ac:dyDescent="0.25">
      <c r="B304" s="43"/>
    </row>
    <row r="305" spans="2:2" x14ac:dyDescent="0.25">
      <c r="B305" s="43"/>
    </row>
    <row r="306" spans="2:2" x14ac:dyDescent="0.25">
      <c r="B306" s="43"/>
    </row>
    <row r="307" spans="2:2" x14ac:dyDescent="0.25">
      <c r="B307" s="43"/>
    </row>
    <row r="308" spans="2:2" x14ac:dyDescent="0.25">
      <c r="B308" s="43"/>
    </row>
    <row r="309" spans="2:2" x14ac:dyDescent="0.25">
      <c r="B309" s="43"/>
    </row>
    <row r="310" spans="2:2" x14ac:dyDescent="0.25">
      <c r="B310"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32" spans="2:2" x14ac:dyDescent="0.25">
      <c r="B332" s="43"/>
    </row>
    <row r="333" spans="2:2" x14ac:dyDescent="0.25">
      <c r="B333" s="43"/>
    </row>
    <row r="334" spans="2:2" x14ac:dyDescent="0.25">
      <c r="B334" s="43"/>
    </row>
    <row r="335" spans="2:2" x14ac:dyDescent="0.25">
      <c r="B335" s="43"/>
    </row>
    <row r="336" spans="2:2" x14ac:dyDescent="0.25">
      <c r="B336" s="43"/>
    </row>
    <row r="338" spans="2:2" x14ac:dyDescent="0.25">
      <c r="B338" s="43"/>
    </row>
    <row r="341" spans="2:2" x14ac:dyDescent="0.25">
      <c r="B341"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1" spans="2:2" x14ac:dyDescent="0.25">
      <c r="B351" s="43"/>
    </row>
    <row r="352" spans="2:2" x14ac:dyDescent="0.25">
      <c r="B352" s="43"/>
    </row>
    <row r="353" spans="2:2" x14ac:dyDescent="0.25">
      <c r="B353" s="43"/>
    </row>
    <row r="354" spans="2:2" x14ac:dyDescent="0.25">
      <c r="B354" s="43"/>
    </row>
    <row r="355" spans="2:2" x14ac:dyDescent="0.25">
      <c r="B355" s="43"/>
    </row>
    <row r="356" spans="2:2" x14ac:dyDescent="0.25">
      <c r="B356" s="43"/>
    </row>
    <row r="357" spans="2:2" x14ac:dyDescent="0.25">
      <c r="B357" s="43"/>
    </row>
    <row r="358" spans="2:2" x14ac:dyDescent="0.25">
      <c r="B358" s="43"/>
    </row>
    <row r="359" spans="2:2" x14ac:dyDescent="0.25">
      <c r="B359" s="43"/>
    </row>
    <row r="360" spans="2:2" x14ac:dyDescent="0.25">
      <c r="B360" s="43"/>
    </row>
    <row r="361" spans="2:2" x14ac:dyDescent="0.25">
      <c r="B361" s="43"/>
    </row>
    <row r="362" spans="2:2" x14ac:dyDescent="0.25">
      <c r="B362" s="43"/>
    </row>
    <row r="366" spans="2:2" x14ac:dyDescent="0.25">
      <c r="B366" s="32"/>
    </row>
    <row r="383" spans="2:2" x14ac:dyDescent="0.25">
      <c r="B383" s="79"/>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60" zoomScaleNormal="60" workbookViewId="0">
      <selection activeCell="F29" sqref="F29"/>
    </sheetView>
  </sheetViews>
  <sheetFormatPr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171" t="s">
        <v>1292</v>
      </c>
      <c r="B1" s="171"/>
    </row>
    <row r="2" spans="1:13" ht="31.5" x14ac:dyDescent="0.25">
      <c r="A2" s="23" t="s">
        <v>1291</v>
      </c>
      <c r="B2" s="23"/>
      <c r="C2" s="24"/>
      <c r="D2" s="24"/>
      <c r="E2" s="24"/>
      <c r="F2" s="142" t="s">
        <v>1315</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20</v>
      </c>
      <c r="C4" s="29" t="s">
        <v>162</v>
      </c>
      <c r="D4" s="27"/>
      <c r="E4" s="27"/>
      <c r="F4" s="24"/>
      <c r="G4" s="24"/>
      <c r="H4" s="24"/>
      <c r="I4" s="37" t="s">
        <v>1284</v>
      </c>
      <c r="J4" s="77" t="s">
        <v>963</v>
      </c>
      <c r="L4" s="24"/>
      <c r="M4" s="24"/>
    </row>
    <row r="5" spans="1:13" ht="15.75" thickBot="1" x14ac:dyDescent="0.3">
      <c r="H5" s="24"/>
      <c r="I5" s="95" t="s">
        <v>965</v>
      </c>
      <c r="J5" s="26" t="s">
        <v>966</v>
      </c>
      <c r="L5" s="24"/>
      <c r="M5" s="24"/>
    </row>
    <row r="6" spans="1:13" ht="18.75" x14ac:dyDescent="0.25">
      <c r="A6" s="30"/>
      <c r="B6" s="31" t="s">
        <v>1192</v>
      </c>
      <c r="C6" s="30"/>
      <c r="E6" s="32"/>
      <c r="F6" s="32"/>
      <c r="G6" s="32"/>
      <c r="H6" s="24"/>
      <c r="I6" s="95" t="s">
        <v>968</v>
      </c>
      <c r="J6" s="26" t="s">
        <v>969</v>
      </c>
      <c r="L6" s="24"/>
      <c r="M6" s="24"/>
    </row>
    <row r="7" spans="1:13" x14ac:dyDescent="0.25">
      <c r="B7" s="34" t="s">
        <v>1290</v>
      </c>
      <c r="H7" s="24"/>
      <c r="I7" s="95" t="s">
        <v>971</v>
      </c>
      <c r="J7" s="26" t="s">
        <v>972</v>
      </c>
      <c r="L7" s="24"/>
      <c r="M7" s="24"/>
    </row>
    <row r="8" spans="1:13" x14ac:dyDescent="0.25">
      <c r="B8" s="34" t="s">
        <v>1205</v>
      </c>
      <c r="H8" s="24"/>
      <c r="I8" s="95" t="s">
        <v>1282</v>
      </c>
      <c r="J8" s="26" t="s">
        <v>1283</v>
      </c>
      <c r="L8" s="24"/>
      <c r="M8" s="24"/>
    </row>
    <row r="9" spans="1:13" ht="15.75" thickBot="1" x14ac:dyDescent="0.3">
      <c r="B9" s="35" t="s">
        <v>1227</v>
      </c>
      <c r="H9" s="24"/>
      <c r="L9" s="24"/>
      <c r="M9" s="24"/>
    </row>
    <row r="10" spans="1:13" x14ac:dyDescent="0.25">
      <c r="B10" s="36"/>
      <c r="H10" s="24"/>
      <c r="I10" s="96" t="s">
        <v>1286</v>
      </c>
      <c r="L10" s="24"/>
      <c r="M10" s="24"/>
    </row>
    <row r="11" spans="1:13" x14ac:dyDescent="0.25">
      <c r="B11" s="36"/>
      <c r="H11" s="24"/>
      <c r="I11" s="96" t="s">
        <v>1288</v>
      </c>
      <c r="L11" s="24"/>
      <c r="M11" s="24"/>
    </row>
    <row r="12" spans="1:13" ht="37.5" x14ac:dyDescent="0.25">
      <c r="A12" s="37" t="s">
        <v>29</v>
      </c>
      <c r="B12" s="37" t="s">
        <v>1273</v>
      </c>
      <c r="C12" s="38"/>
      <c r="D12" s="38"/>
      <c r="E12" s="38"/>
      <c r="F12" s="38"/>
      <c r="G12" s="38"/>
      <c r="H12" s="24"/>
      <c r="L12" s="24"/>
      <c r="M12" s="24"/>
    </row>
    <row r="13" spans="1:13" ht="15" customHeight="1" x14ac:dyDescent="0.25">
      <c r="A13" s="45"/>
      <c r="B13" s="46" t="s">
        <v>1204</v>
      </c>
      <c r="C13" s="45" t="s">
        <v>1272</v>
      </c>
      <c r="D13" s="45" t="s">
        <v>1285</v>
      </c>
      <c r="E13" s="47"/>
      <c r="F13" s="48"/>
      <c r="G13" s="48"/>
      <c r="H13" s="24"/>
      <c r="L13" s="24"/>
      <c r="M13" s="24"/>
    </row>
    <row r="14" spans="1:13" x14ac:dyDescent="0.25">
      <c r="A14" s="26" t="s">
        <v>1193</v>
      </c>
      <c r="B14" s="43" t="s">
        <v>1159</v>
      </c>
      <c r="C14" s="103" t="s">
        <v>969</v>
      </c>
      <c r="D14" s="103" t="s">
        <v>969</v>
      </c>
      <c r="E14" s="32"/>
      <c r="F14" s="32"/>
      <c r="G14" s="32"/>
      <c r="H14" s="24"/>
      <c r="L14" s="24"/>
      <c r="M14" s="24"/>
    </row>
    <row r="15" spans="1:13" x14ac:dyDescent="0.25">
      <c r="A15" s="26" t="s">
        <v>1194</v>
      </c>
      <c r="B15" s="43" t="s">
        <v>439</v>
      </c>
      <c r="C15" s="103" t="s">
        <v>1325</v>
      </c>
      <c r="D15" s="103" t="s">
        <v>1379</v>
      </c>
      <c r="E15" s="32"/>
      <c r="F15" s="32"/>
      <c r="G15" s="32"/>
      <c r="H15" s="24"/>
      <c r="L15" s="24"/>
      <c r="M15" s="24"/>
    </row>
    <row r="16" spans="1:13" x14ac:dyDescent="0.25">
      <c r="A16" s="26" t="s">
        <v>1195</v>
      </c>
      <c r="B16" s="43" t="s">
        <v>1160</v>
      </c>
      <c r="C16" s="103" t="s">
        <v>1380</v>
      </c>
      <c r="D16" s="103" t="s">
        <v>969</v>
      </c>
      <c r="E16" s="32"/>
      <c r="F16" s="32"/>
      <c r="G16" s="32"/>
      <c r="H16" s="24"/>
      <c r="L16" s="24"/>
      <c r="M16" s="24"/>
    </row>
    <row r="17" spans="1:13" x14ac:dyDescent="0.25">
      <c r="A17" s="26" t="s">
        <v>1196</v>
      </c>
      <c r="B17" s="43" t="s">
        <v>1161</v>
      </c>
      <c r="C17" s="103" t="s">
        <v>969</v>
      </c>
      <c r="D17" s="103" t="s">
        <v>969</v>
      </c>
      <c r="E17" s="32"/>
      <c r="F17" s="32"/>
      <c r="G17" s="32"/>
      <c r="H17" s="24"/>
      <c r="L17" s="24"/>
      <c r="M17" s="24"/>
    </row>
    <row r="18" spans="1:13" x14ac:dyDescent="0.25">
      <c r="A18" s="26" t="s">
        <v>1197</v>
      </c>
      <c r="B18" s="43" t="s">
        <v>1162</v>
      </c>
      <c r="C18" s="103" t="s">
        <v>969</v>
      </c>
      <c r="D18" s="103" t="s">
        <v>969</v>
      </c>
      <c r="E18" s="32"/>
      <c r="F18" s="32"/>
      <c r="G18" s="32"/>
      <c r="H18" s="24"/>
      <c r="L18" s="24"/>
      <c r="M18" s="24"/>
    </row>
    <row r="19" spans="1:13" x14ac:dyDescent="0.25">
      <c r="A19" s="26" t="s">
        <v>1198</v>
      </c>
      <c r="B19" s="43" t="s">
        <v>1163</v>
      </c>
      <c r="C19" s="103" t="s">
        <v>969</v>
      </c>
      <c r="D19" s="103" t="s">
        <v>969</v>
      </c>
      <c r="E19" s="32"/>
      <c r="F19" s="32"/>
      <c r="G19" s="32"/>
      <c r="H19" s="24"/>
      <c r="L19" s="24"/>
      <c r="M19" s="24"/>
    </row>
    <row r="20" spans="1:13" x14ac:dyDescent="0.25">
      <c r="A20" s="26" t="s">
        <v>1199</v>
      </c>
      <c r="B20" s="43" t="s">
        <v>1164</v>
      </c>
      <c r="C20" s="103" t="s">
        <v>1336</v>
      </c>
      <c r="D20" s="103" t="s">
        <v>1381</v>
      </c>
      <c r="E20" s="32"/>
      <c r="F20" s="32"/>
      <c r="G20" s="32"/>
      <c r="H20" s="24"/>
      <c r="L20" s="24"/>
      <c r="M20" s="24"/>
    </row>
    <row r="21" spans="1:13" x14ac:dyDescent="0.25">
      <c r="A21" s="26" t="s">
        <v>1200</v>
      </c>
      <c r="B21" s="43" t="s">
        <v>1165</v>
      </c>
      <c r="C21" s="103" t="s">
        <v>969</v>
      </c>
      <c r="D21" s="103" t="s">
        <v>969</v>
      </c>
      <c r="E21" s="32"/>
      <c r="F21" s="32"/>
      <c r="G21" s="32"/>
      <c r="H21" s="24"/>
      <c r="L21" s="24"/>
      <c r="M21" s="24"/>
    </row>
    <row r="22" spans="1:13" x14ac:dyDescent="0.25">
      <c r="A22" s="26" t="s">
        <v>1201</v>
      </c>
      <c r="B22" s="43" t="s">
        <v>1166</v>
      </c>
      <c r="C22" s="103" t="s">
        <v>969</v>
      </c>
      <c r="D22" s="103" t="s">
        <v>969</v>
      </c>
      <c r="E22" s="32"/>
      <c r="F22" s="32"/>
      <c r="G22" s="32"/>
      <c r="H22" s="24"/>
      <c r="L22" s="24"/>
      <c r="M22" s="24"/>
    </row>
    <row r="23" spans="1:13" x14ac:dyDescent="0.25">
      <c r="A23" s="26" t="s">
        <v>1202</v>
      </c>
      <c r="B23" s="43" t="s">
        <v>1268</v>
      </c>
      <c r="C23" s="103" t="s">
        <v>969</v>
      </c>
      <c r="D23" s="103" t="s">
        <v>969</v>
      </c>
      <c r="E23" s="32"/>
      <c r="F23" s="32"/>
      <c r="G23" s="32"/>
      <c r="H23" s="24"/>
      <c r="L23" s="24"/>
      <c r="M23" s="24"/>
    </row>
    <row r="24" spans="1:13" x14ac:dyDescent="0.25">
      <c r="A24" s="26" t="s">
        <v>1270</v>
      </c>
      <c r="B24" s="43" t="s">
        <v>1269</v>
      </c>
      <c r="C24" s="103" t="s">
        <v>1382</v>
      </c>
      <c r="D24" s="103" t="s">
        <v>969</v>
      </c>
      <c r="E24" s="32"/>
      <c r="F24" s="32"/>
      <c r="G24" s="32"/>
      <c r="H24" s="24"/>
      <c r="L24" s="24"/>
      <c r="M24" s="24"/>
    </row>
    <row r="25" spans="1:13" outlineLevel="1" x14ac:dyDescent="0.25">
      <c r="A25" s="26" t="s">
        <v>1203</v>
      </c>
      <c r="B25" s="41"/>
      <c r="E25" s="32"/>
      <c r="F25" s="32"/>
      <c r="G25" s="32"/>
      <c r="H25" s="24"/>
      <c r="L25" s="24"/>
      <c r="M25" s="24"/>
    </row>
    <row r="26" spans="1:13" outlineLevel="1" x14ac:dyDescent="0.25">
      <c r="A26" s="26" t="s">
        <v>1206</v>
      </c>
      <c r="B26" s="41"/>
      <c r="E26" s="32"/>
      <c r="F26" s="32"/>
      <c r="G26" s="32"/>
      <c r="H26" s="24"/>
      <c r="L26" s="24"/>
      <c r="M26" s="24"/>
    </row>
    <row r="27" spans="1:13" outlineLevel="1" x14ac:dyDescent="0.25">
      <c r="A27" s="26" t="s">
        <v>1207</v>
      </c>
      <c r="B27" s="41"/>
      <c r="E27" s="32"/>
      <c r="F27" s="32"/>
      <c r="G27" s="32"/>
      <c r="H27" s="24"/>
      <c r="L27" s="24"/>
      <c r="M27" s="24"/>
    </row>
    <row r="28" spans="1:13" outlineLevel="1" x14ac:dyDescent="0.25">
      <c r="A28" s="26" t="s">
        <v>1208</v>
      </c>
      <c r="B28" s="41"/>
      <c r="E28" s="32"/>
      <c r="F28" s="32"/>
      <c r="G28" s="32"/>
      <c r="H28" s="24"/>
      <c r="L28" s="24"/>
      <c r="M28" s="24"/>
    </row>
    <row r="29" spans="1:13" outlineLevel="1" x14ac:dyDescent="0.25">
      <c r="A29" s="26" t="s">
        <v>1209</v>
      </c>
      <c r="B29" s="41"/>
      <c r="E29" s="32"/>
      <c r="F29" s="32"/>
      <c r="G29" s="32"/>
      <c r="H29" s="24"/>
      <c r="L29" s="24"/>
      <c r="M29" s="24"/>
    </row>
    <row r="30" spans="1:13" outlineLevel="1" x14ac:dyDescent="0.25">
      <c r="A30" s="26" t="s">
        <v>1210</v>
      </c>
      <c r="B30" s="41"/>
      <c r="E30" s="32"/>
      <c r="F30" s="32"/>
      <c r="G30" s="32"/>
      <c r="H30" s="24"/>
      <c r="L30" s="24"/>
      <c r="M30" s="24"/>
    </row>
    <row r="31" spans="1:13" outlineLevel="1" x14ac:dyDescent="0.25">
      <c r="A31" s="26" t="s">
        <v>1211</v>
      </c>
      <c r="B31" s="41"/>
      <c r="E31" s="32"/>
      <c r="F31" s="32"/>
      <c r="G31" s="32"/>
      <c r="H31" s="24"/>
      <c r="L31" s="24"/>
      <c r="M31" s="24"/>
    </row>
    <row r="32" spans="1:13" outlineLevel="1" x14ac:dyDescent="0.25">
      <c r="A32" s="26" t="s">
        <v>1212</v>
      </c>
      <c r="B32" s="41"/>
      <c r="E32" s="32"/>
      <c r="F32" s="32"/>
      <c r="G32" s="32"/>
      <c r="H32" s="24"/>
      <c r="L32" s="24"/>
      <c r="M32" s="24"/>
    </row>
    <row r="33" spans="1:13" ht="18.75" x14ac:dyDescent="0.25">
      <c r="A33" s="38"/>
      <c r="B33" s="37" t="s">
        <v>1205</v>
      </c>
      <c r="C33" s="38"/>
      <c r="D33" s="38"/>
      <c r="E33" s="38"/>
      <c r="F33" s="38"/>
      <c r="G33" s="38"/>
      <c r="H33" s="24"/>
      <c r="L33" s="24"/>
      <c r="M33" s="24"/>
    </row>
    <row r="34" spans="1:13" ht="15" customHeight="1" x14ac:dyDescent="0.25">
      <c r="A34" s="45"/>
      <c r="B34" s="46" t="s">
        <v>1167</v>
      </c>
      <c r="C34" s="45" t="s">
        <v>1281</v>
      </c>
      <c r="D34" s="45" t="s">
        <v>1285</v>
      </c>
      <c r="E34" s="45" t="s">
        <v>1168</v>
      </c>
      <c r="F34" s="48"/>
      <c r="G34" s="48"/>
      <c r="H34" s="24"/>
      <c r="L34" s="24"/>
      <c r="M34" s="24"/>
    </row>
    <row r="35" spans="1:13" x14ac:dyDescent="0.25">
      <c r="A35" s="26" t="s">
        <v>1228</v>
      </c>
      <c r="B35" s="124" t="s">
        <v>1383</v>
      </c>
      <c r="C35" s="103" t="s">
        <v>969</v>
      </c>
      <c r="D35" s="103" t="s">
        <v>1384</v>
      </c>
      <c r="E35" s="103" t="s">
        <v>1385</v>
      </c>
      <c r="F35" s="94"/>
      <c r="G35" s="94"/>
      <c r="H35" s="24"/>
      <c r="L35" s="24"/>
      <c r="M35" s="24"/>
    </row>
    <row r="36" spans="1:13" x14ac:dyDescent="0.25">
      <c r="A36" s="26" t="s">
        <v>1229</v>
      </c>
      <c r="B36" s="124" t="s">
        <v>1386</v>
      </c>
      <c r="C36" s="103" t="s">
        <v>969</v>
      </c>
      <c r="D36" s="103" t="s">
        <v>1387</v>
      </c>
      <c r="E36" s="103" t="s">
        <v>1385</v>
      </c>
      <c r="H36" s="24"/>
      <c r="L36" s="24"/>
      <c r="M36" s="24"/>
    </row>
    <row r="37" spans="1:13" x14ac:dyDescent="0.25">
      <c r="A37" s="26" t="s">
        <v>1230</v>
      </c>
      <c r="B37" s="43" t="s">
        <v>1169</v>
      </c>
      <c r="C37" s="26" t="s">
        <v>31</v>
      </c>
      <c r="D37" s="26" t="s">
        <v>31</v>
      </c>
      <c r="E37" s="26" t="s">
        <v>31</v>
      </c>
      <c r="H37" s="24"/>
      <c r="L37" s="24"/>
      <c r="M37" s="24"/>
    </row>
    <row r="38" spans="1:13" x14ac:dyDescent="0.25">
      <c r="A38" s="26" t="s">
        <v>1231</v>
      </c>
      <c r="B38" s="43" t="s">
        <v>1170</v>
      </c>
      <c r="C38" s="26" t="s">
        <v>31</v>
      </c>
      <c r="D38" s="26" t="s">
        <v>31</v>
      </c>
      <c r="E38" s="26" t="s">
        <v>31</v>
      </c>
      <c r="H38" s="24"/>
      <c r="L38" s="24"/>
      <c r="M38" s="24"/>
    </row>
    <row r="39" spans="1:13" x14ac:dyDescent="0.25">
      <c r="A39" s="26" t="s">
        <v>1232</v>
      </c>
      <c r="B39" s="43" t="s">
        <v>1171</v>
      </c>
      <c r="C39" s="26" t="s">
        <v>31</v>
      </c>
      <c r="D39" s="26" t="s">
        <v>31</v>
      </c>
      <c r="E39" s="26" t="s">
        <v>31</v>
      </c>
      <c r="H39" s="24"/>
      <c r="L39" s="24"/>
      <c r="M39" s="24"/>
    </row>
    <row r="40" spans="1:13" x14ac:dyDescent="0.25">
      <c r="A40" s="26" t="s">
        <v>1233</v>
      </c>
      <c r="B40" s="43" t="s">
        <v>1172</v>
      </c>
      <c r="C40" s="26" t="s">
        <v>31</v>
      </c>
      <c r="D40" s="26" t="s">
        <v>31</v>
      </c>
      <c r="E40" s="26" t="s">
        <v>31</v>
      </c>
      <c r="H40" s="24"/>
      <c r="L40" s="24"/>
      <c r="M40" s="24"/>
    </row>
    <row r="41" spans="1:13" x14ac:dyDescent="0.25">
      <c r="A41" s="26" t="s">
        <v>1234</v>
      </c>
      <c r="B41" s="43" t="s">
        <v>1173</v>
      </c>
      <c r="C41" s="26" t="s">
        <v>31</v>
      </c>
      <c r="D41" s="26" t="s">
        <v>31</v>
      </c>
      <c r="E41" s="26" t="s">
        <v>31</v>
      </c>
      <c r="H41" s="24"/>
      <c r="L41" s="24"/>
      <c r="M41" s="24"/>
    </row>
    <row r="42" spans="1:13" x14ac:dyDescent="0.25">
      <c r="A42" s="26" t="s">
        <v>1235</v>
      </c>
      <c r="B42" s="43" t="s">
        <v>1174</v>
      </c>
      <c r="C42" s="26" t="s">
        <v>31</v>
      </c>
      <c r="D42" s="26" t="s">
        <v>31</v>
      </c>
      <c r="E42" s="26" t="s">
        <v>31</v>
      </c>
      <c r="H42" s="24"/>
      <c r="L42" s="24"/>
      <c r="M42" s="24"/>
    </row>
    <row r="43" spans="1:13" x14ac:dyDescent="0.25">
      <c r="A43" s="26" t="s">
        <v>1236</v>
      </c>
      <c r="B43" s="43" t="s">
        <v>1175</v>
      </c>
      <c r="C43" s="26" t="s">
        <v>31</v>
      </c>
      <c r="D43" s="26" t="s">
        <v>31</v>
      </c>
      <c r="E43" s="26" t="s">
        <v>31</v>
      </c>
      <c r="H43" s="24"/>
      <c r="L43" s="24"/>
      <c r="M43" s="24"/>
    </row>
    <row r="44" spans="1:13" x14ac:dyDescent="0.25">
      <c r="A44" s="26" t="s">
        <v>1237</v>
      </c>
      <c r="B44" s="43" t="s">
        <v>1176</v>
      </c>
      <c r="C44" s="26" t="s">
        <v>31</v>
      </c>
      <c r="D44" s="26" t="s">
        <v>31</v>
      </c>
      <c r="E44" s="26" t="s">
        <v>31</v>
      </c>
      <c r="H44" s="24"/>
      <c r="L44" s="24"/>
      <c r="M44" s="24"/>
    </row>
    <row r="45" spans="1:13" x14ac:dyDescent="0.25">
      <c r="A45" s="26" t="s">
        <v>1238</v>
      </c>
      <c r="B45" s="43" t="s">
        <v>1177</v>
      </c>
      <c r="C45" s="26" t="s">
        <v>31</v>
      </c>
      <c r="D45" s="26" t="s">
        <v>31</v>
      </c>
      <c r="E45" s="26" t="s">
        <v>31</v>
      </c>
      <c r="H45" s="24"/>
      <c r="L45" s="24"/>
      <c r="M45" s="24"/>
    </row>
    <row r="46" spans="1:13" x14ac:dyDescent="0.25">
      <c r="A46" s="26" t="s">
        <v>1239</v>
      </c>
      <c r="B46" s="43" t="s">
        <v>1178</v>
      </c>
      <c r="C46" s="26" t="s">
        <v>31</v>
      </c>
      <c r="D46" s="26" t="s">
        <v>31</v>
      </c>
      <c r="E46" s="26" t="s">
        <v>31</v>
      </c>
      <c r="H46" s="24"/>
      <c r="L46" s="24"/>
      <c r="M46" s="24"/>
    </row>
    <row r="47" spans="1:13" x14ac:dyDescent="0.25">
      <c r="A47" s="26" t="s">
        <v>1240</v>
      </c>
      <c r="B47" s="43" t="s">
        <v>1179</v>
      </c>
      <c r="C47" s="26" t="s">
        <v>31</v>
      </c>
      <c r="D47" s="26" t="s">
        <v>31</v>
      </c>
      <c r="E47" s="26" t="s">
        <v>31</v>
      </c>
      <c r="H47" s="24"/>
      <c r="L47" s="24"/>
      <c r="M47" s="24"/>
    </row>
    <row r="48" spans="1:13" x14ac:dyDescent="0.25">
      <c r="A48" s="26" t="s">
        <v>1241</v>
      </c>
      <c r="B48" s="43" t="s">
        <v>1180</v>
      </c>
      <c r="C48" s="26" t="s">
        <v>31</v>
      </c>
      <c r="D48" s="26" t="s">
        <v>31</v>
      </c>
      <c r="E48" s="26" t="s">
        <v>31</v>
      </c>
      <c r="H48" s="24"/>
      <c r="L48" s="24"/>
      <c r="M48" s="24"/>
    </row>
    <row r="49" spans="1:13" x14ac:dyDescent="0.25">
      <c r="A49" s="26" t="s">
        <v>1242</v>
      </c>
      <c r="B49" s="43" t="s">
        <v>1181</v>
      </c>
      <c r="C49" s="26" t="s">
        <v>31</v>
      </c>
      <c r="D49" s="26" t="s">
        <v>31</v>
      </c>
      <c r="E49" s="26" t="s">
        <v>31</v>
      </c>
      <c r="H49" s="24"/>
      <c r="L49" s="24"/>
      <c r="M49" s="24"/>
    </row>
    <row r="50" spans="1:13" x14ac:dyDescent="0.25">
      <c r="A50" s="26" t="s">
        <v>1243</v>
      </c>
      <c r="B50" s="43" t="s">
        <v>1182</v>
      </c>
      <c r="C50" s="26" t="s">
        <v>31</v>
      </c>
      <c r="D50" s="26" t="s">
        <v>31</v>
      </c>
      <c r="E50" s="26" t="s">
        <v>31</v>
      </c>
      <c r="H50" s="24"/>
      <c r="L50" s="24"/>
      <c r="M50" s="24"/>
    </row>
    <row r="51" spans="1:13" x14ac:dyDescent="0.25">
      <c r="A51" s="26" t="s">
        <v>1244</v>
      </c>
      <c r="B51" s="43" t="s">
        <v>1183</v>
      </c>
      <c r="C51" s="26" t="s">
        <v>31</v>
      </c>
      <c r="D51" s="26" t="s">
        <v>31</v>
      </c>
      <c r="E51" s="26" t="s">
        <v>31</v>
      </c>
      <c r="H51" s="24"/>
      <c r="L51" s="24"/>
      <c r="M51" s="24"/>
    </row>
    <row r="52" spans="1:13" x14ac:dyDescent="0.25">
      <c r="A52" s="26" t="s">
        <v>1245</v>
      </c>
      <c r="B52" s="43" t="s">
        <v>1184</v>
      </c>
      <c r="C52" s="26" t="s">
        <v>31</v>
      </c>
      <c r="D52" s="26" t="s">
        <v>31</v>
      </c>
      <c r="E52" s="26" t="s">
        <v>31</v>
      </c>
      <c r="H52" s="24"/>
      <c r="L52" s="24"/>
      <c r="M52" s="24"/>
    </row>
    <row r="53" spans="1:13" x14ac:dyDescent="0.25">
      <c r="A53" s="26" t="s">
        <v>1246</v>
      </c>
      <c r="B53" s="43" t="s">
        <v>1185</v>
      </c>
      <c r="C53" s="26" t="s">
        <v>31</v>
      </c>
      <c r="D53" s="26" t="s">
        <v>31</v>
      </c>
      <c r="E53" s="26" t="s">
        <v>31</v>
      </c>
      <c r="H53" s="24"/>
      <c r="L53" s="24"/>
      <c r="M53" s="24"/>
    </row>
    <row r="54" spans="1:13" x14ac:dyDescent="0.25">
      <c r="A54" s="26" t="s">
        <v>1247</v>
      </c>
      <c r="B54" s="43" t="s">
        <v>1186</v>
      </c>
      <c r="C54" s="26" t="s">
        <v>31</v>
      </c>
      <c r="D54" s="26" t="s">
        <v>31</v>
      </c>
      <c r="E54" s="26" t="s">
        <v>31</v>
      </c>
      <c r="H54" s="24"/>
      <c r="L54" s="24"/>
      <c r="M54" s="24"/>
    </row>
    <row r="55" spans="1:13" x14ac:dyDescent="0.25">
      <c r="A55" s="26" t="s">
        <v>1248</v>
      </c>
      <c r="B55" s="43" t="s">
        <v>1187</v>
      </c>
      <c r="C55" s="26" t="s">
        <v>31</v>
      </c>
      <c r="D55" s="26" t="s">
        <v>31</v>
      </c>
      <c r="E55" s="26" t="s">
        <v>31</v>
      </c>
      <c r="H55" s="24"/>
      <c r="L55" s="24"/>
      <c r="M55" s="24"/>
    </row>
    <row r="56" spans="1:13" x14ac:dyDescent="0.25">
      <c r="A56" s="26" t="s">
        <v>1249</v>
      </c>
      <c r="B56" s="43" t="s">
        <v>1188</v>
      </c>
      <c r="C56" s="26" t="s">
        <v>31</v>
      </c>
      <c r="D56" s="26" t="s">
        <v>31</v>
      </c>
      <c r="E56" s="26" t="s">
        <v>31</v>
      </c>
      <c r="H56" s="24"/>
      <c r="L56" s="24"/>
      <c r="M56" s="24"/>
    </row>
    <row r="57" spans="1:13" x14ac:dyDescent="0.25">
      <c r="A57" s="26" t="s">
        <v>1250</v>
      </c>
      <c r="B57" s="43" t="s">
        <v>1189</v>
      </c>
      <c r="C57" s="26" t="s">
        <v>31</v>
      </c>
      <c r="D57" s="26" t="s">
        <v>31</v>
      </c>
      <c r="E57" s="26" t="s">
        <v>31</v>
      </c>
      <c r="H57" s="24"/>
      <c r="L57" s="24"/>
      <c r="M57" s="24"/>
    </row>
    <row r="58" spans="1:13" x14ac:dyDescent="0.25">
      <c r="A58" s="26" t="s">
        <v>1251</v>
      </c>
      <c r="B58" s="43" t="s">
        <v>1190</v>
      </c>
      <c r="C58" s="26" t="s">
        <v>31</v>
      </c>
      <c r="D58" s="26" t="s">
        <v>31</v>
      </c>
      <c r="E58" s="26" t="s">
        <v>31</v>
      </c>
      <c r="H58" s="24"/>
      <c r="L58" s="24"/>
      <c r="M58" s="24"/>
    </row>
    <row r="59" spans="1:13" x14ac:dyDescent="0.25">
      <c r="A59" s="26" t="s">
        <v>1252</v>
      </c>
      <c r="B59" s="43" t="s">
        <v>1191</v>
      </c>
      <c r="C59" s="26" t="s">
        <v>31</v>
      </c>
      <c r="D59" s="26" t="s">
        <v>31</v>
      </c>
      <c r="E59" s="26" t="s">
        <v>31</v>
      </c>
      <c r="H59" s="24"/>
      <c r="L59" s="24"/>
      <c r="M59" s="24"/>
    </row>
    <row r="60" spans="1:13" outlineLevel="1" x14ac:dyDescent="0.25">
      <c r="A60" s="26" t="s">
        <v>1213</v>
      </c>
      <c r="B60" s="43"/>
      <c r="E60" s="43"/>
      <c r="F60" s="43"/>
      <c r="G60" s="43"/>
      <c r="H60" s="24"/>
      <c r="L60" s="24"/>
      <c r="M60" s="24"/>
    </row>
    <row r="61" spans="1:13" outlineLevel="1" x14ac:dyDescent="0.25">
      <c r="A61" s="26" t="s">
        <v>1214</v>
      </c>
      <c r="B61" s="43"/>
      <c r="E61" s="43"/>
      <c r="F61" s="43"/>
      <c r="G61" s="43"/>
      <c r="H61" s="24"/>
      <c r="L61" s="24"/>
      <c r="M61" s="24"/>
    </row>
    <row r="62" spans="1:13" outlineLevel="1" x14ac:dyDescent="0.25">
      <c r="A62" s="26" t="s">
        <v>1215</v>
      </c>
      <c r="B62" s="43"/>
      <c r="E62" s="43"/>
      <c r="F62" s="43"/>
      <c r="G62" s="43"/>
      <c r="H62" s="24"/>
      <c r="L62" s="24"/>
      <c r="M62" s="24"/>
    </row>
    <row r="63" spans="1:13" outlineLevel="1" x14ac:dyDescent="0.25">
      <c r="A63" s="26" t="s">
        <v>1216</v>
      </c>
      <c r="B63" s="43"/>
      <c r="E63" s="43"/>
      <c r="F63" s="43"/>
      <c r="G63" s="43"/>
      <c r="H63" s="24"/>
      <c r="L63" s="24"/>
      <c r="M63" s="24"/>
    </row>
    <row r="64" spans="1:13" outlineLevel="1" x14ac:dyDescent="0.25">
      <c r="A64" s="26" t="s">
        <v>1217</v>
      </c>
      <c r="B64" s="43"/>
      <c r="E64" s="43"/>
      <c r="F64" s="43"/>
      <c r="G64" s="43"/>
      <c r="H64" s="24"/>
      <c r="L64" s="24"/>
      <c r="M64" s="24"/>
    </row>
    <row r="65" spans="1:14" outlineLevel="1" x14ac:dyDescent="0.25">
      <c r="A65" s="26" t="s">
        <v>1218</v>
      </c>
      <c r="B65" s="43"/>
      <c r="E65" s="43"/>
      <c r="F65" s="43"/>
      <c r="G65" s="43"/>
      <c r="H65" s="24"/>
      <c r="L65" s="24"/>
      <c r="M65" s="24"/>
    </row>
    <row r="66" spans="1:14" outlineLevel="1" x14ac:dyDescent="0.25">
      <c r="A66" s="26" t="s">
        <v>1219</v>
      </c>
      <c r="B66" s="43"/>
      <c r="E66" s="43"/>
      <c r="F66" s="43"/>
      <c r="G66" s="43"/>
      <c r="H66" s="24"/>
      <c r="L66" s="24"/>
      <c r="M66" s="24"/>
    </row>
    <row r="67" spans="1:14" outlineLevel="1" x14ac:dyDescent="0.25">
      <c r="A67" s="26" t="s">
        <v>1220</v>
      </c>
      <c r="B67" s="43"/>
      <c r="E67" s="43"/>
      <c r="F67" s="43"/>
      <c r="G67" s="43"/>
      <c r="H67" s="24"/>
      <c r="L67" s="24"/>
      <c r="M67" s="24"/>
    </row>
    <row r="68" spans="1:14" outlineLevel="1" x14ac:dyDescent="0.25">
      <c r="A68" s="26" t="s">
        <v>1221</v>
      </c>
      <c r="B68" s="43"/>
      <c r="E68" s="43"/>
      <c r="F68" s="43"/>
      <c r="G68" s="43"/>
      <c r="H68" s="24"/>
      <c r="L68" s="24"/>
      <c r="M68" s="24"/>
    </row>
    <row r="69" spans="1:14" outlineLevel="1" x14ac:dyDescent="0.25">
      <c r="A69" s="26" t="s">
        <v>1222</v>
      </c>
      <c r="B69" s="43"/>
      <c r="E69" s="43"/>
      <c r="F69" s="43"/>
      <c r="G69" s="43"/>
      <c r="H69" s="24"/>
      <c r="L69" s="24"/>
      <c r="M69" s="24"/>
    </row>
    <row r="70" spans="1:14" outlineLevel="1" x14ac:dyDescent="0.25">
      <c r="A70" s="26" t="s">
        <v>1223</v>
      </c>
      <c r="B70" s="43"/>
      <c r="E70" s="43"/>
      <c r="F70" s="43"/>
      <c r="G70" s="43"/>
      <c r="H70" s="24"/>
      <c r="L70" s="24"/>
      <c r="M70" s="24"/>
    </row>
    <row r="71" spans="1:14" outlineLevel="1" x14ac:dyDescent="0.25">
      <c r="A71" s="26" t="s">
        <v>1224</v>
      </c>
      <c r="B71" s="43"/>
      <c r="E71" s="43"/>
      <c r="F71" s="43"/>
      <c r="G71" s="43"/>
      <c r="H71" s="24"/>
      <c r="L71" s="24"/>
      <c r="M71" s="24"/>
    </row>
    <row r="72" spans="1:14" outlineLevel="1" x14ac:dyDescent="0.25">
      <c r="A72" s="26" t="s">
        <v>1225</v>
      </c>
      <c r="B72" s="43"/>
      <c r="E72" s="43"/>
      <c r="F72" s="43"/>
      <c r="G72" s="43"/>
      <c r="H72" s="24"/>
      <c r="L72" s="24"/>
      <c r="M72" s="24"/>
    </row>
    <row r="73" spans="1:14" ht="18.75" x14ac:dyDescent="0.25">
      <c r="A73" s="38"/>
      <c r="B73" s="37" t="s">
        <v>1227</v>
      </c>
      <c r="C73" s="38"/>
      <c r="D73" s="38"/>
      <c r="E73" s="38"/>
      <c r="F73" s="38"/>
      <c r="G73" s="38"/>
      <c r="H73" s="24"/>
    </row>
    <row r="74" spans="1:14" ht="15" customHeight="1" x14ac:dyDescent="0.25">
      <c r="A74" s="45"/>
      <c r="B74" s="46" t="s">
        <v>924</v>
      </c>
      <c r="C74" s="45" t="s">
        <v>1289</v>
      </c>
      <c r="D74" s="45"/>
      <c r="E74" s="48"/>
      <c r="F74" s="48"/>
      <c r="G74" s="48"/>
      <c r="H74" s="55"/>
      <c r="I74" s="55"/>
      <c r="J74" s="55"/>
      <c r="K74" s="55"/>
      <c r="L74" s="55"/>
      <c r="M74" s="55"/>
      <c r="N74" s="55"/>
    </row>
    <row r="75" spans="1:14" x14ac:dyDescent="0.25">
      <c r="A75" s="26" t="s">
        <v>1253</v>
      </c>
      <c r="B75" s="26" t="s">
        <v>1271</v>
      </c>
      <c r="C75" s="149">
        <v>35.484940484397775</v>
      </c>
      <c r="H75" s="24"/>
    </row>
    <row r="76" spans="1:14" x14ac:dyDescent="0.25">
      <c r="A76" s="26" t="s">
        <v>1254</v>
      </c>
      <c r="B76" s="26" t="s">
        <v>1287</v>
      </c>
      <c r="C76" s="149">
        <v>237.19418743757424</v>
      </c>
      <c r="H76" s="24"/>
    </row>
    <row r="77" spans="1:14" outlineLevel="1" x14ac:dyDescent="0.25">
      <c r="A77" s="26" t="s">
        <v>1255</v>
      </c>
      <c r="H77" s="24"/>
    </row>
    <row r="78" spans="1:14" outlineLevel="1" x14ac:dyDescent="0.25">
      <c r="A78" s="26" t="s">
        <v>1256</v>
      </c>
      <c r="H78" s="24"/>
    </row>
    <row r="79" spans="1:14" outlineLevel="1" x14ac:dyDescent="0.25">
      <c r="A79" s="26" t="s">
        <v>1257</v>
      </c>
      <c r="H79" s="24"/>
    </row>
    <row r="80" spans="1:14" outlineLevel="1" x14ac:dyDescent="0.25">
      <c r="A80" s="26" t="s">
        <v>1258</v>
      </c>
      <c r="H80" s="24"/>
    </row>
    <row r="81" spans="1:8" x14ac:dyDescent="0.25">
      <c r="A81" s="45"/>
      <c r="B81" s="46" t="s">
        <v>1259</v>
      </c>
      <c r="C81" s="45" t="s">
        <v>523</v>
      </c>
      <c r="D81" s="45" t="s">
        <v>524</v>
      </c>
      <c r="E81" s="48" t="s">
        <v>925</v>
      </c>
      <c r="F81" s="48" t="s">
        <v>926</v>
      </c>
      <c r="G81" s="48" t="s">
        <v>1280</v>
      </c>
      <c r="H81" s="24"/>
    </row>
    <row r="82" spans="1:8" x14ac:dyDescent="0.25">
      <c r="A82" s="26" t="s">
        <v>1260</v>
      </c>
      <c r="B82" s="26" t="s">
        <v>1274</v>
      </c>
      <c r="C82" s="162">
        <v>1.2171566394897446E-4</v>
      </c>
      <c r="D82" s="103">
        <v>0</v>
      </c>
      <c r="E82" s="103">
        <v>0</v>
      </c>
      <c r="F82" s="103">
        <v>0</v>
      </c>
      <c r="G82" s="155">
        <v>1.2171566394897446E-4</v>
      </c>
      <c r="H82" s="24"/>
    </row>
    <row r="83" spans="1:8" x14ac:dyDescent="0.25">
      <c r="A83" s="26" t="s">
        <v>1261</v>
      </c>
      <c r="B83" s="26" t="s">
        <v>1277</v>
      </c>
      <c r="C83" s="163">
        <v>4.645648904154788E-3</v>
      </c>
      <c r="D83" s="103">
        <v>0</v>
      </c>
      <c r="E83" s="103">
        <v>0</v>
      </c>
      <c r="F83" s="103">
        <v>0</v>
      </c>
      <c r="G83" s="159">
        <v>4.645648904154788E-3</v>
      </c>
      <c r="H83" s="24"/>
    </row>
    <row r="84" spans="1:8" x14ac:dyDescent="0.25">
      <c r="A84" s="26" t="s">
        <v>1262</v>
      </c>
      <c r="B84" s="26" t="s">
        <v>1275</v>
      </c>
      <c r="C84" s="163">
        <v>1.264147615950979E-3</v>
      </c>
      <c r="D84" s="103">
        <v>0</v>
      </c>
      <c r="E84" s="103">
        <v>0</v>
      </c>
      <c r="F84" s="103">
        <v>0</v>
      </c>
      <c r="G84" s="159">
        <v>1.264147615950979E-3</v>
      </c>
      <c r="H84" s="24"/>
    </row>
    <row r="85" spans="1:8" x14ac:dyDescent="0.25">
      <c r="A85" s="26" t="s">
        <v>1263</v>
      </c>
      <c r="B85" s="26" t="s">
        <v>1276</v>
      </c>
      <c r="C85" s="163">
        <v>9.7825360461123423E-4</v>
      </c>
      <c r="D85" s="103">
        <v>0</v>
      </c>
      <c r="E85" s="26">
        <v>0</v>
      </c>
      <c r="F85" s="103">
        <v>0</v>
      </c>
      <c r="G85" s="159">
        <v>9.7825360461123423E-4</v>
      </c>
      <c r="H85" s="24"/>
    </row>
    <row r="86" spans="1:8" x14ac:dyDescent="0.25">
      <c r="A86" s="26" t="s">
        <v>1279</v>
      </c>
      <c r="B86" s="26" t="s">
        <v>1278</v>
      </c>
      <c r="C86" s="163">
        <v>4.3091112169420411E-4</v>
      </c>
      <c r="D86" s="26">
        <v>0</v>
      </c>
      <c r="E86" s="26">
        <v>0</v>
      </c>
      <c r="F86" s="26">
        <v>0</v>
      </c>
      <c r="G86" s="159">
        <v>4.3091112169420411E-4</v>
      </c>
      <c r="H86" s="24"/>
    </row>
    <row r="87" spans="1:8" outlineLevel="1" x14ac:dyDescent="0.25">
      <c r="A87" s="26" t="s">
        <v>1264</v>
      </c>
      <c r="H87" s="24"/>
    </row>
    <row r="88" spans="1:8" outlineLevel="1" x14ac:dyDescent="0.25">
      <c r="A88" s="26" t="s">
        <v>1265</v>
      </c>
      <c r="H88" s="24"/>
    </row>
    <row r="89" spans="1:8" outlineLevel="1" x14ac:dyDescent="0.25">
      <c r="A89" s="26" t="s">
        <v>1266</v>
      </c>
      <c r="H89" s="24"/>
    </row>
    <row r="90" spans="1:8" outlineLevel="1" x14ac:dyDescent="0.25">
      <c r="A90" s="26" t="s">
        <v>1267</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3" t="s">
        <v>983</v>
      </c>
    </row>
    <row r="3" spans="1:1" x14ac:dyDescent="0.25">
      <c r="A3" s="80"/>
    </row>
    <row r="4" spans="1:1" ht="34.5" x14ac:dyDescent="0.25">
      <c r="A4" s="81" t="s">
        <v>984</v>
      </c>
    </row>
    <row r="5" spans="1:1" ht="34.5" x14ac:dyDescent="0.25">
      <c r="A5" s="81" t="s">
        <v>985</v>
      </c>
    </row>
    <row r="6" spans="1:1" ht="34.5" x14ac:dyDescent="0.25">
      <c r="A6" s="81" t="s">
        <v>986</v>
      </c>
    </row>
    <row r="7" spans="1:1" ht="17.25" x14ac:dyDescent="0.25">
      <c r="A7" s="81"/>
    </row>
    <row r="8" spans="1:1" ht="18.75" x14ac:dyDescent="0.25">
      <c r="A8" s="82" t="s">
        <v>987</v>
      </c>
    </row>
    <row r="9" spans="1:1" ht="34.5" x14ac:dyDescent="0.3">
      <c r="A9" s="91" t="s">
        <v>1150</v>
      </c>
    </row>
    <row r="10" spans="1:1" ht="69" x14ac:dyDescent="0.25">
      <c r="A10" s="84" t="s">
        <v>988</v>
      </c>
    </row>
    <row r="11" spans="1:1" ht="34.5" x14ac:dyDescent="0.25">
      <c r="A11" s="84" t="s">
        <v>989</v>
      </c>
    </row>
    <row r="12" spans="1:1" ht="17.25" x14ac:dyDescent="0.25">
      <c r="A12" s="84" t="s">
        <v>990</v>
      </c>
    </row>
    <row r="13" spans="1:1" ht="17.25" x14ac:dyDescent="0.25">
      <c r="A13" s="84" t="s">
        <v>991</v>
      </c>
    </row>
    <row r="14" spans="1:1" ht="34.5" x14ac:dyDescent="0.25">
      <c r="A14" s="84" t="s">
        <v>992</v>
      </c>
    </row>
    <row r="15" spans="1:1" ht="17.25" x14ac:dyDescent="0.25">
      <c r="A15" s="84"/>
    </row>
    <row r="16" spans="1:1" ht="18.75" x14ac:dyDescent="0.25">
      <c r="A16" s="82" t="s">
        <v>993</v>
      </c>
    </row>
    <row r="17" spans="1:1" ht="17.25" x14ac:dyDescent="0.25">
      <c r="A17" s="85" t="s">
        <v>994</v>
      </c>
    </row>
    <row r="18" spans="1:1" ht="34.5" x14ac:dyDescent="0.25">
      <c r="A18" s="86" t="s">
        <v>995</v>
      </c>
    </row>
    <row r="19" spans="1:1" ht="34.5" x14ac:dyDescent="0.25">
      <c r="A19" s="86" t="s">
        <v>996</v>
      </c>
    </row>
    <row r="20" spans="1:1" ht="51.75" x14ac:dyDescent="0.25">
      <c r="A20" s="86" t="s">
        <v>997</v>
      </c>
    </row>
    <row r="21" spans="1:1" ht="86.25" x14ac:dyDescent="0.25">
      <c r="A21" s="86" t="s">
        <v>998</v>
      </c>
    </row>
    <row r="22" spans="1:1" ht="51.75" x14ac:dyDescent="0.25">
      <c r="A22" s="86" t="s">
        <v>999</v>
      </c>
    </row>
    <row r="23" spans="1:1" ht="34.5" x14ac:dyDescent="0.25">
      <c r="A23" s="86" t="s">
        <v>1000</v>
      </c>
    </row>
    <row r="24" spans="1:1" ht="17.25" x14ac:dyDescent="0.25">
      <c r="A24" s="86" t="s">
        <v>1001</v>
      </c>
    </row>
    <row r="25" spans="1:1" ht="17.25" x14ac:dyDescent="0.25">
      <c r="A25" s="85" t="s">
        <v>1002</v>
      </c>
    </row>
    <row r="26" spans="1:1" ht="51.75" x14ac:dyDescent="0.3">
      <c r="A26" s="87" t="s">
        <v>1003</v>
      </c>
    </row>
    <row r="27" spans="1:1" ht="17.25" x14ac:dyDescent="0.3">
      <c r="A27" s="87" t="s">
        <v>1004</v>
      </c>
    </row>
    <row r="28" spans="1:1" ht="17.25" x14ac:dyDescent="0.25">
      <c r="A28" s="85" t="s">
        <v>1005</v>
      </c>
    </row>
    <row r="29" spans="1:1" ht="34.5" x14ac:dyDescent="0.25">
      <c r="A29" s="86" t="s">
        <v>1006</v>
      </c>
    </row>
    <row r="30" spans="1:1" ht="34.5" x14ac:dyDescent="0.25">
      <c r="A30" s="86" t="s">
        <v>1007</v>
      </c>
    </row>
    <row r="31" spans="1:1" ht="34.5" x14ac:dyDescent="0.25">
      <c r="A31" s="86" t="s">
        <v>1008</v>
      </c>
    </row>
    <row r="32" spans="1:1" ht="34.5" x14ac:dyDescent="0.25">
      <c r="A32" s="86" t="s">
        <v>1009</v>
      </c>
    </row>
    <row r="33" spans="1:1" ht="17.25" x14ac:dyDescent="0.25">
      <c r="A33" s="86"/>
    </row>
    <row r="34" spans="1:1" ht="18.75" x14ac:dyDescent="0.25">
      <c r="A34" s="82" t="s">
        <v>1010</v>
      </c>
    </row>
    <row r="35" spans="1:1" ht="17.25" x14ac:dyDescent="0.25">
      <c r="A35" s="85" t="s">
        <v>1011</v>
      </c>
    </row>
    <row r="36" spans="1:1" ht="34.5" x14ac:dyDescent="0.25">
      <c r="A36" s="86" t="s">
        <v>1012</v>
      </c>
    </row>
    <row r="37" spans="1:1" ht="34.5" x14ac:dyDescent="0.25">
      <c r="A37" s="86" t="s">
        <v>1013</v>
      </c>
    </row>
    <row r="38" spans="1:1" ht="34.5" x14ac:dyDescent="0.25">
      <c r="A38" s="86" t="s">
        <v>1014</v>
      </c>
    </row>
    <row r="39" spans="1:1" ht="17.25" x14ac:dyDescent="0.25">
      <c r="A39" s="86" t="s">
        <v>1015</v>
      </c>
    </row>
    <row r="40" spans="1:1" ht="34.5" x14ac:dyDescent="0.25">
      <c r="A40" s="86" t="s">
        <v>1016</v>
      </c>
    </row>
    <row r="41" spans="1:1" ht="17.25" x14ac:dyDescent="0.25">
      <c r="A41" s="85" t="s">
        <v>1017</v>
      </c>
    </row>
    <row r="42" spans="1:1" ht="17.25" x14ac:dyDescent="0.25">
      <c r="A42" s="86" t="s">
        <v>1018</v>
      </c>
    </row>
    <row r="43" spans="1:1" ht="17.25" x14ac:dyDescent="0.3">
      <c r="A43" s="87" t="s">
        <v>1019</v>
      </c>
    </row>
    <row r="44" spans="1:1" ht="17.25" x14ac:dyDescent="0.25">
      <c r="A44" s="85" t="s">
        <v>1020</v>
      </c>
    </row>
    <row r="45" spans="1:1" ht="34.5" x14ac:dyDescent="0.3">
      <c r="A45" s="87" t="s">
        <v>1021</v>
      </c>
    </row>
    <row r="46" spans="1:1" ht="34.5" x14ac:dyDescent="0.25">
      <c r="A46" s="86" t="s">
        <v>1022</v>
      </c>
    </row>
    <row r="47" spans="1:1" ht="34.5" x14ac:dyDescent="0.25">
      <c r="A47" s="86" t="s">
        <v>1023</v>
      </c>
    </row>
    <row r="48" spans="1:1" ht="17.25" x14ac:dyDescent="0.25">
      <c r="A48" s="86" t="s">
        <v>1024</v>
      </c>
    </row>
    <row r="49" spans="1:1" ht="17.25" x14ac:dyDescent="0.3">
      <c r="A49" s="87" t="s">
        <v>1025</v>
      </c>
    </row>
    <row r="50" spans="1:1" ht="17.25" x14ac:dyDescent="0.25">
      <c r="A50" s="85" t="s">
        <v>1026</v>
      </c>
    </row>
    <row r="51" spans="1:1" ht="34.5" x14ac:dyDescent="0.3">
      <c r="A51" s="87" t="s">
        <v>1027</v>
      </c>
    </row>
    <row r="52" spans="1:1" ht="17.25" x14ac:dyDescent="0.25">
      <c r="A52" s="86" t="s">
        <v>1028</v>
      </c>
    </row>
    <row r="53" spans="1:1" ht="34.5" x14ac:dyDescent="0.3">
      <c r="A53" s="87" t="s">
        <v>1029</v>
      </c>
    </row>
    <row r="54" spans="1:1" ht="17.25" x14ac:dyDescent="0.25">
      <c r="A54" s="85" t="s">
        <v>1030</v>
      </c>
    </row>
    <row r="55" spans="1:1" ht="17.25" x14ac:dyDescent="0.3">
      <c r="A55" s="87" t="s">
        <v>1031</v>
      </c>
    </row>
    <row r="56" spans="1:1" ht="34.5" x14ac:dyDescent="0.25">
      <c r="A56" s="86" t="s">
        <v>1032</v>
      </c>
    </row>
    <row r="57" spans="1:1" ht="17.25" x14ac:dyDescent="0.25">
      <c r="A57" s="86" t="s">
        <v>1033</v>
      </c>
    </row>
    <row r="58" spans="1:1" ht="17.25" x14ac:dyDescent="0.25">
      <c r="A58" s="86" t="s">
        <v>1034</v>
      </c>
    </row>
    <row r="59" spans="1:1" ht="17.25" x14ac:dyDescent="0.25">
      <c r="A59" s="85" t="s">
        <v>1035</v>
      </c>
    </row>
    <row r="60" spans="1:1" ht="34.5" x14ac:dyDescent="0.25">
      <c r="A60" s="86" t="s">
        <v>1036</v>
      </c>
    </row>
    <row r="61" spans="1:1" ht="17.25" x14ac:dyDescent="0.25">
      <c r="A61" s="88"/>
    </row>
    <row r="62" spans="1:1" ht="18.75" x14ac:dyDescent="0.25">
      <c r="A62" s="82" t="s">
        <v>1037</v>
      </c>
    </row>
    <row r="63" spans="1:1" ht="17.25" x14ac:dyDescent="0.25">
      <c r="A63" s="85" t="s">
        <v>1038</v>
      </c>
    </row>
    <row r="64" spans="1:1" ht="34.5" x14ac:dyDescent="0.25">
      <c r="A64" s="86" t="s">
        <v>1039</v>
      </c>
    </row>
    <row r="65" spans="1:1" ht="17.25" x14ac:dyDescent="0.25">
      <c r="A65" s="86" t="s">
        <v>1040</v>
      </c>
    </row>
    <row r="66" spans="1:1" ht="34.5" x14ac:dyDescent="0.25">
      <c r="A66" s="84" t="s">
        <v>1041</v>
      </c>
    </row>
    <row r="67" spans="1:1" ht="34.5" x14ac:dyDescent="0.25">
      <c r="A67" s="84" t="s">
        <v>1042</v>
      </c>
    </row>
    <row r="68" spans="1:1" ht="34.5" x14ac:dyDescent="0.25">
      <c r="A68" s="84" t="s">
        <v>1043</v>
      </c>
    </row>
    <row r="69" spans="1:1" ht="17.25" x14ac:dyDescent="0.25">
      <c r="A69" s="89" t="s">
        <v>1044</v>
      </c>
    </row>
    <row r="70" spans="1:1" ht="51.75" x14ac:dyDescent="0.25">
      <c r="A70" s="84" t="s">
        <v>1045</v>
      </c>
    </row>
    <row r="71" spans="1:1" ht="17.25" x14ac:dyDescent="0.25">
      <c r="A71" s="84" t="s">
        <v>1046</v>
      </c>
    </row>
    <row r="72" spans="1:1" ht="17.25" x14ac:dyDescent="0.25">
      <c r="A72" s="89" t="s">
        <v>1047</v>
      </c>
    </row>
    <row r="73" spans="1:1" ht="17.25" x14ac:dyDescent="0.25">
      <c r="A73" s="84" t="s">
        <v>1048</v>
      </c>
    </row>
    <row r="74" spans="1:1" ht="17.25" x14ac:dyDescent="0.25">
      <c r="A74" s="89" t="s">
        <v>1049</v>
      </c>
    </row>
    <row r="75" spans="1:1" ht="34.5" x14ac:dyDescent="0.25">
      <c r="A75" s="84" t="s">
        <v>1050</v>
      </c>
    </row>
    <row r="76" spans="1:1" ht="17.25" x14ac:dyDescent="0.25">
      <c r="A76" s="84" t="s">
        <v>1051</v>
      </c>
    </row>
    <row r="77" spans="1:1" ht="51.75" x14ac:dyDescent="0.25">
      <c r="A77" s="84" t="s">
        <v>1052</v>
      </c>
    </row>
    <row r="78" spans="1:1" ht="17.25" x14ac:dyDescent="0.25">
      <c r="A78" s="89" t="s">
        <v>1053</v>
      </c>
    </row>
    <row r="79" spans="1:1" ht="17.25" x14ac:dyDescent="0.3">
      <c r="A79" s="83" t="s">
        <v>1054</v>
      </c>
    </row>
    <row r="80" spans="1:1" ht="17.25" x14ac:dyDescent="0.25">
      <c r="A80" s="89" t="s">
        <v>1055</v>
      </c>
    </row>
    <row r="81" spans="1:1" ht="34.5" x14ac:dyDescent="0.25">
      <c r="A81" s="84" t="s">
        <v>1056</v>
      </c>
    </row>
    <row r="82" spans="1:1" ht="34.5" x14ac:dyDescent="0.25">
      <c r="A82" s="84" t="s">
        <v>1057</v>
      </c>
    </row>
    <row r="83" spans="1:1" ht="34.5" x14ac:dyDescent="0.25">
      <c r="A83" s="84" t="s">
        <v>1058</v>
      </c>
    </row>
    <row r="84" spans="1:1" ht="34.5" x14ac:dyDescent="0.25">
      <c r="A84" s="84" t="s">
        <v>1059</v>
      </c>
    </row>
    <row r="85" spans="1:1" ht="34.5" x14ac:dyDescent="0.25">
      <c r="A85" s="84" t="s">
        <v>1060</v>
      </c>
    </row>
    <row r="86" spans="1:1" ht="17.25" x14ac:dyDescent="0.25">
      <c r="A86" s="89" t="s">
        <v>1061</v>
      </c>
    </row>
    <row r="87" spans="1:1" ht="17.25" x14ac:dyDescent="0.25">
      <c r="A87" s="84" t="s">
        <v>1062</v>
      </c>
    </row>
    <row r="88" spans="1:1" ht="34.5" x14ac:dyDescent="0.25">
      <c r="A88" s="84" t="s">
        <v>1063</v>
      </c>
    </row>
    <row r="89" spans="1:1" ht="17.25" x14ac:dyDescent="0.25">
      <c r="A89" s="89" t="s">
        <v>1064</v>
      </c>
    </row>
    <row r="90" spans="1:1" ht="34.5" x14ac:dyDescent="0.25">
      <c r="A90" s="84" t="s">
        <v>1065</v>
      </c>
    </row>
    <row r="91" spans="1:1" ht="17.25" x14ac:dyDescent="0.25">
      <c r="A91" s="89" t="s">
        <v>1066</v>
      </c>
    </row>
    <row r="92" spans="1:1" ht="17.25" x14ac:dyDescent="0.3">
      <c r="A92" s="83" t="s">
        <v>1067</v>
      </c>
    </row>
    <row r="93" spans="1:1" ht="17.25" x14ac:dyDescent="0.25">
      <c r="A93" s="84" t="s">
        <v>1068</v>
      </c>
    </row>
    <row r="94" spans="1:1" ht="17.25" x14ac:dyDescent="0.25">
      <c r="A94" s="84"/>
    </row>
    <row r="95" spans="1:1" ht="18.75" x14ac:dyDescent="0.25">
      <c r="A95" s="82" t="s">
        <v>1069</v>
      </c>
    </row>
    <row r="96" spans="1:1" ht="34.5" x14ac:dyDescent="0.3">
      <c r="A96" s="83" t="s">
        <v>1070</v>
      </c>
    </row>
    <row r="97" spans="1:1" ht="17.25" x14ac:dyDescent="0.3">
      <c r="A97" s="83" t="s">
        <v>1071</v>
      </c>
    </row>
    <row r="98" spans="1:1" ht="17.25" x14ac:dyDescent="0.25">
      <c r="A98" s="89" t="s">
        <v>1072</v>
      </c>
    </row>
    <row r="99" spans="1:1" ht="17.25" x14ac:dyDescent="0.25">
      <c r="A99" s="81" t="s">
        <v>1073</v>
      </c>
    </row>
    <row r="100" spans="1:1" ht="17.25" x14ac:dyDescent="0.25">
      <c r="A100" s="84" t="s">
        <v>1074</v>
      </c>
    </row>
    <row r="101" spans="1:1" ht="17.25" x14ac:dyDescent="0.25">
      <c r="A101" s="84" t="s">
        <v>1075</v>
      </c>
    </row>
    <row r="102" spans="1:1" ht="17.25" x14ac:dyDescent="0.25">
      <c r="A102" s="84" t="s">
        <v>1076</v>
      </c>
    </row>
    <row r="103" spans="1:1" ht="17.25" x14ac:dyDescent="0.25">
      <c r="A103" s="84" t="s">
        <v>1077</v>
      </c>
    </row>
    <row r="104" spans="1:1" ht="34.5" x14ac:dyDescent="0.25">
      <c r="A104" s="84" t="s">
        <v>1078</v>
      </c>
    </row>
    <row r="105" spans="1:1" ht="17.25" x14ac:dyDescent="0.25">
      <c r="A105" s="81" t="s">
        <v>1079</v>
      </c>
    </row>
    <row r="106" spans="1:1" ht="17.25" x14ac:dyDescent="0.25">
      <c r="A106" s="84" t="s">
        <v>1080</v>
      </c>
    </row>
    <row r="107" spans="1:1" ht="17.25" x14ac:dyDescent="0.25">
      <c r="A107" s="84" t="s">
        <v>1081</v>
      </c>
    </row>
    <row r="108" spans="1:1" ht="17.25" x14ac:dyDescent="0.25">
      <c r="A108" s="84" t="s">
        <v>1082</v>
      </c>
    </row>
    <row r="109" spans="1:1" ht="17.25" x14ac:dyDescent="0.25">
      <c r="A109" s="84" t="s">
        <v>1083</v>
      </c>
    </row>
    <row r="110" spans="1:1" ht="17.25" x14ac:dyDescent="0.25">
      <c r="A110" s="84" t="s">
        <v>1084</v>
      </c>
    </row>
    <row r="111" spans="1:1" ht="17.25" x14ac:dyDescent="0.25">
      <c r="A111" s="84" t="s">
        <v>1085</v>
      </c>
    </row>
    <row r="112" spans="1:1" ht="17.25" x14ac:dyDescent="0.25">
      <c r="A112" s="89" t="s">
        <v>1086</v>
      </c>
    </row>
    <row r="113" spans="1:1" ht="17.25" x14ac:dyDescent="0.25">
      <c r="A113" s="84" t="s">
        <v>1087</v>
      </c>
    </row>
    <row r="114" spans="1:1" ht="17.25" x14ac:dyDescent="0.25">
      <c r="A114" s="81" t="s">
        <v>1088</v>
      </c>
    </row>
    <row r="115" spans="1:1" ht="17.25" x14ac:dyDescent="0.25">
      <c r="A115" s="84" t="s">
        <v>1089</v>
      </c>
    </row>
    <row r="116" spans="1:1" ht="17.25" x14ac:dyDescent="0.25">
      <c r="A116" s="84" t="s">
        <v>1090</v>
      </c>
    </row>
    <row r="117" spans="1:1" ht="17.25" x14ac:dyDescent="0.25">
      <c r="A117" s="81" t="s">
        <v>1091</v>
      </c>
    </row>
    <row r="118" spans="1:1" ht="17.25" x14ac:dyDescent="0.25">
      <c r="A118" s="84" t="s">
        <v>1092</v>
      </c>
    </row>
    <row r="119" spans="1:1" ht="17.25" x14ac:dyDescent="0.25">
      <c r="A119" s="84" t="s">
        <v>1093</v>
      </c>
    </row>
    <row r="120" spans="1:1" ht="17.25" x14ac:dyDescent="0.25">
      <c r="A120" s="84" t="s">
        <v>1094</v>
      </c>
    </row>
    <row r="121" spans="1:1" ht="17.25" x14ac:dyDescent="0.25">
      <c r="A121" s="89" t="s">
        <v>1095</v>
      </c>
    </row>
    <row r="122" spans="1:1" ht="17.25" x14ac:dyDescent="0.25">
      <c r="A122" s="81" t="s">
        <v>1096</v>
      </c>
    </row>
    <row r="123" spans="1:1" ht="17.25" x14ac:dyDescent="0.25">
      <c r="A123" s="81" t="s">
        <v>1097</v>
      </c>
    </row>
    <row r="124" spans="1:1" ht="17.25" x14ac:dyDescent="0.25">
      <c r="A124" s="84" t="s">
        <v>1098</v>
      </c>
    </row>
    <row r="125" spans="1:1" ht="17.25" x14ac:dyDescent="0.25">
      <c r="A125" s="84" t="s">
        <v>1099</v>
      </c>
    </row>
    <row r="126" spans="1:1" ht="17.25" x14ac:dyDescent="0.25">
      <c r="A126" s="84" t="s">
        <v>1100</v>
      </c>
    </row>
    <row r="127" spans="1:1" ht="17.25" x14ac:dyDescent="0.25">
      <c r="A127" s="84" t="s">
        <v>1101</v>
      </c>
    </row>
    <row r="128" spans="1:1" ht="17.25" x14ac:dyDescent="0.25">
      <c r="A128" s="84" t="s">
        <v>1102</v>
      </c>
    </row>
    <row r="129" spans="1:1" ht="17.25" x14ac:dyDescent="0.25">
      <c r="A129" s="89" t="s">
        <v>1103</v>
      </c>
    </row>
    <row r="130" spans="1:1" ht="34.5" x14ac:dyDescent="0.25">
      <c r="A130" s="84" t="s">
        <v>1104</v>
      </c>
    </row>
    <row r="131" spans="1:1" ht="69" x14ac:dyDescent="0.25">
      <c r="A131" s="84" t="s">
        <v>1105</v>
      </c>
    </row>
    <row r="132" spans="1:1" ht="34.5" x14ac:dyDescent="0.25">
      <c r="A132" s="84" t="s">
        <v>1106</v>
      </c>
    </row>
    <row r="133" spans="1:1" ht="17.25" x14ac:dyDescent="0.25">
      <c r="A133" s="89" t="s">
        <v>1107</v>
      </c>
    </row>
    <row r="134" spans="1:1" ht="34.5" x14ac:dyDescent="0.25">
      <c r="A134" s="81" t="s">
        <v>1108</v>
      </c>
    </row>
    <row r="135" spans="1:1" ht="17.25" x14ac:dyDescent="0.25">
      <c r="A135" s="81"/>
    </row>
    <row r="136" spans="1:1" ht="18.75" x14ac:dyDescent="0.25">
      <c r="A136" s="82" t="s">
        <v>1109</v>
      </c>
    </row>
    <row r="137" spans="1:1" ht="17.25" x14ac:dyDescent="0.25">
      <c r="A137" s="84" t="s">
        <v>1110</v>
      </c>
    </row>
    <row r="138" spans="1:1" ht="34.5" x14ac:dyDescent="0.25">
      <c r="A138" s="86" t="s">
        <v>1111</v>
      </c>
    </row>
    <row r="139" spans="1:1" ht="34.5" x14ac:dyDescent="0.25">
      <c r="A139" s="86" t="s">
        <v>1112</v>
      </c>
    </row>
    <row r="140" spans="1:1" ht="17.25" x14ac:dyDescent="0.25">
      <c r="A140" s="85" t="s">
        <v>1113</v>
      </c>
    </row>
    <row r="141" spans="1:1" ht="17.25" x14ac:dyDescent="0.25">
      <c r="A141" s="90" t="s">
        <v>1114</v>
      </c>
    </row>
    <row r="142" spans="1:1" ht="34.5" x14ac:dyDescent="0.3">
      <c r="A142" s="87" t="s">
        <v>1115</v>
      </c>
    </row>
    <row r="143" spans="1:1" ht="17.25" x14ac:dyDescent="0.25">
      <c r="A143" s="86" t="s">
        <v>1116</v>
      </c>
    </row>
    <row r="144" spans="1:1" ht="17.25" x14ac:dyDescent="0.25">
      <c r="A144" s="86" t="s">
        <v>1117</v>
      </c>
    </row>
    <row r="145" spans="1:1" ht="17.25" x14ac:dyDescent="0.25">
      <c r="A145" s="90" t="s">
        <v>1118</v>
      </c>
    </row>
    <row r="146" spans="1:1" ht="17.25" x14ac:dyDescent="0.25">
      <c r="A146" s="85" t="s">
        <v>1119</v>
      </c>
    </row>
    <row r="147" spans="1:1" ht="17.25" x14ac:dyDescent="0.25">
      <c r="A147" s="90" t="s">
        <v>1120</v>
      </c>
    </row>
    <row r="148" spans="1:1" ht="17.25" x14ac:dyDescent="0.25">
      <c r="A148" s="86" t="s">
        <v>1121</v>
      </c>
    </row>
    <row r="149" spans="1:1" ht="17.25" x14ac:dyDescent="0.25">
      <c r="A149" s="86" t="s">
        <v>1122</v>
      </c>
    </row>
    <row r="150" spans="1:1" ht="17.25" x14ac:dyDescent="0.25">
      <c r="A150" s="86" t="s">
        <v>1123</v>
      </c>
    </row>
    <row r="151" spans="1:1" ht="34.5" x14ac:dyDescent="0.25">
      <c r="A151" s="90" t="s">
        <v>1124</v>
      </c>
    </row>
    <row r="152" spans="1:1" ht="17.25" x14ac:dyDescent="0.25">
      <c r="A152" s="85" t="s">
        <v>1125</v>
      </c>
    </row>
    <row r="153" spans="1:1" ht="17.25" x14ac:dyDescent="0.25">
      <c r="A153" s="86" t="s">
        <v>1126</v>
      </c>
    </row>
    <row r="154" spans="1:1" ht="17.25" x14ac:dyDescent="0.25">
      <c r="A154" s="86" t="s">
        <v>1127</v>
      </c>
    </row>
    <row r="155" spans="1:1" ht="17.25" x14ac:dyDescent="0.25">
      <c r="A155" s="86" t="s">
        <v>1128</v>
      </c>
    </row>
    <row r="156" spans="1:1" ht="17.25" x14ac:dyDescent="0.25">
      <c r="A156" s="86" t="s">
        <v>1129</v>
      </c>
    </row>
    <row r="157" spans="1:1" ht="34.5" x14ac:dyDescent="0.25">
      <c r="A157" s="86" t="s">
        <v>1130</v>
      </c>
    </row>
    <row r="158" spans="1:1" ht="34.5" x14ac:dyDescent="0.25">
      <c r="A158" s="86" t="s">
        <v>1131</v>
      </c>
    </row>
    <row r="159" spans="1:1" ht="17.25" x14ac:dyDescent="0.25">
      <c r="A159" s="85" t="s">
        <v>1132</v>
      </c>
    </row>
    <row r="160" spans="1:1" ht="34.5" x14ac:dyDescent="0.25">
      <c r="A160" s="86" t="s">
        <v>1133</v>
      </c>
    </row>
    <row r="161" spans="1:1" ht="34.5" x14ac:dyDescent="0.25">
      <c r="A161" s="86" t="s">
        <v>1134</v>
      </c>
    </row>
    <row r="162" spans="1:1" ht="17.25" x14ac:dyDescent="0.25">
      <c r="A162" s="86" t="s">
        <v>1135</v>
      </c>
    </row>
    <row r="163" spans="1:1" ht="17.25" x14ac:dyDescent="0.25">
      <c r="A163" s="85" t="s">
        <v>1136</v>
      </c>
    </row>
    <row r="164" spans="1:1" ht="34.5" x14ac:dyDescent="0.3">
      <c r="A164" s="92" t="s">
        <v>1151</v>
      </c>
    </row>
    <row r="165" spans="1:1" ht="34.5" x14ac:dyDescent="0.25">
      <c r="A165" s="86" t="s">
        <v>1137</v>
      </c>
    </row>
    <row r="166" spans="1:1" ht="17.25" x14ac:dyDescent="0.25">
      <c r="A166" s="85" t="s">
        <v>1138</v>
      </c>
    </row>
    <row r="167" spans="1:1" ht="17.25" x14ac:dyDescent="0.25">
      <c r="A167" s="86" t="s">
        <v>1139</v>
      </c>
    </row>
    <row r="168" spans="1:1" ht="17.25" x14ac:dyDescent="0.25">
      <c r="A168" s="85" t="s">
        <v>1140</v>
      </c>
    </row>
    <row r="169" spans="1:1" ht="17.25" x14ac:dyDescent="0.3">
      <c r="A169" s="87" t="s">
        <v>1141</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Introduction</vt:lpstr>
      <vt:lpstr>A. HTT General</vt:lpstr>
      <vt:lpstr>B1. HTT Mortgage Assets</vt:lpstr>
      <vt:lpstr>C. HTT Harmonised Glossary</vt:lpstr>
      <vt:lpstr>E. Optional ECB-ECAIs data</vt:lpstr>
      <vt:lpstr>Disclaimer</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HO20612</cp:lastModifiedBy>
  <cp:lastPrinted>2016-05-20T08:25:54Z</cp:lastPrinted>
  <dcterms:created xsi:type="dcterms:W3CDTF">2016-04-21T08:07:20Z</dcterms:created>
  <dcterms:modified xsi:type="dcterms:W3CDTF">2018-04-17T10:43:38Z</dcterms:modified>
</cp:coreProperties>
</file>